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3395" windowHeight="11835"/>
  </bookViews>
  <sheets>
    <sheet name="СРБ на год (КЦСР)_1" sheetId="2" r:id="rId1"/>
  </sheets>
  <calcPr calcId="114210"/>
</workbook>
</file>

<file path=xl/calcChain.xml><?xml version="1.0" encoding="utf-8"?>
<calcChain xmlns="http://schemas.openxmlformats.org/spreadsheetml/2006/main">
  <c r="R32" i="2"/>
  <c r="P32"/>
  <c r="Q39"/>
  <c r="Q38"/>
  <c r="O38"/>
  <c r="O39"/>
  <c r="Q37"/>
  <c r="O37"/>
  <c r="Q13"/>
  <c r="Q14"/>
  <c r="Q15"/>
  <c r="Q16"/>
  <c r="Q19"/>
  <c r="Q20"/>
  <c r="Q21"/>
  <c r="Q22"/>
  <c r="Q23"/>
  <c r="Q24"/>
  <c r="Q25"/>
  <c r="Q26"/>
  <c r="Q27"/>
  <c r="Q28"/>
  <c r="Q29"/>
  <c r="Q33"/>
  <c r="Q34"/>
  <c r="Q35"/>
  <c r="Q36"/>
  <c r="Q41"/>
  <c r="Q42"/>
  <c r="Q43"/>
  <c r="Q44"/>
  <c r="Q45"/>
  <c r="Q47"/>
  <c r="Q48"/>
  <c r="Q49"/>
  <c r="Q50"/>
  <c r="Q51"/>
  <c r="Q52"/>
  <c r="Q54"/>
  <c r="Q55"/>
  <c r="Q56"/>
  <c r="Q57"/>
  <c r="Q58"/>
  <c r="Q59"/>
  <c r="Q60"/>
  <c r="Q61"/>
  <c r="Q62"/>
  <c r="Q63"/>
  <c r="Q64"/>
  <c r="Q65"/>
  <c r="Q66"/>
  <c r="Q67"/>
  <c r="Q68"/>
  <c r="Q69"/>
  <c r="Q71"/>
  <c r="Q72"/>
  <c r="Q73"/>
  <c r="Q74"/>
  <c r="Q75"/>
  <c r="Q76"/>
  <c r="Q82"/>
  <c r="Q83"/>
  <c r="Q84"/>
  <c r="Q85"/>
  <c r="Q86"/>
  <c r="Q87"/>
  <c r="Q88"/>
  <c r="Q89"/>
  <c r="Q90"/>
  <c r="Q91"/>
  <c r="Q92"/>
  <c r="Q93"/>
  <c r="Q94"/>
  <c r="Q95"/>
  <c r="Q96"/>
  <c r="Q97"/>
  <c r="Q99"/>
  <c r="Q100"/>
  <c r="Q101"/>
  <c r="Q102"/>
  <c r="Q103"/>
  <c r="Q104"/>
  <c r="Q105"/>
  <c r="Q106"/>
  <c r="Q107"/>
  <c r="Q108"/>
  <c r="Q110"/>
  <c r="Q111"/>
  <c r="Q112"/>
  <c r="Q113"/>
  <c r="Q114"/>
  <c r="Q115"/>
  <c r="Q116"/>
  <c r="Q121"/>
  <c r="Q122"/>
  <c r="Q123"/>
  <c r="Q124"/>
  <c r="Q125"/>
  <c r="Q126"/>
  <c r="Q127"/>
  <c r="Q128"/>
  <c r="Q129"/>
  <c r="Q130"/>
  <c r="Q131"/>
  <c r="Q132"/>
  <c r="Q137"/>
  <c r="Q138"/>
  <c r="Q139"/>
  <c r="Q140"/>
  <c r="Q141"/>
  <c r="Q12"/>
  <c r="O12"/>
  <c r="O13"/>
  <c r="O14"/>
  <c r="O15"/>
  <c r="O16"/>
  <c r="O19"/>
  <c r="O20"/>
  <c r="O21"/>
  <c r="O22"/>
  <c r="O23"/>
  <c r="O24"/>
  <c r="O25"/>
  <c r="O26"/>
  <c r="O27"/>
  <c r="O28"/>
  <c r="O29"/>
  <c r="O33"/>
  <c r="O34"/>
  <c r="O35"/>
  <c r="O36"/>
  <c r="O41"/>
  <c r="O42"/>
  <c r="O43"/>
  <c r="O44"/>
  <c r="O45"/>
  <c r="O47"/>
  <c r="O48"/>
  <c r="O49"/>
  <c r="O50"/>
  <c r="O51"/>
  <c r="O52"/>
  <c r="O54"/>
  <c r="O55"/>
  <c r="O56"/>
  <c r="O57"/>
  <c r="O58"/>
  <c r="O59"/>
  <c r="O60"/>
  <c r="O61"/>
  <c r="O62"/>
  <c r="O63"/>
  <c r="O64"/>
  <c r="O65"/>
  <c r="O66"/>
  <c r="O67"/>
  <c r="O68"/>
  <c r="O71"/>
  <c r="O72"/>
  <c r="O73"/>
  <c r="O74"/>
  <c r="O75"/>
  <c r="O76"/>
  <c r="O82"/>
  <c r="O83"/>
  <c r="O84"/>
  <c r="O85"/>
  <c r="O86"/>
  <c r="O87"/>
  <c r="O88"/>
  <c r="O89"/>
  <c r="O90"/>
  <c r="O91"/>
  <c r="O92"/>
  <c r="O93"/>
  <c r="O94"/>
  <c r="O95"/>
  <c r="O96"/>
  <c r="O97"/>
  <c r="O99"/>
  <c r="O100"/>
  <c r="O101"/>
  <c r="O102"/>
  <c r="O103"/>
  <c r="O104"/>
  <c r="O105"/>
  <c r="O106"/>
  <c r="O107"/>
  <c r="O108"/>
  <c r="O110"/>
  <c r="O111"/>
  <c r="O112"/>
  <c r="O113"/>
  <c r="O114"/>
  <c r="O115"/>
  <c r="O116"/>
  <c r="O121"/>
  <c r="O122"/>
  <c r="O123"/>
  <c r="O124"/>
  <c r="O125"/>
  <c r="O126"/>
  <c r="O127"/>
  <c r="O128"/>
  <c r="O129"/>
  <c r="O130"/>
  <c r="O131"/>
  <c r="O132"/>
  <c r="O137"/>
  <c r="O138"/>
  <c r="O139"/>
  <c r="O140"/>
  <c r="O141"/>
  <c r="R136"/>
  <c r="Q136"/>
  <c r="R135"/>
  <c r="Q135"/>
  <c r="R134"/>
  <c r="Q134"/>
  <c r="R133"/>
  <c r="Q133"/>
  <c r="P136"/>
  <c r="O136"/>
  <c r="P135"/>
  <c r="O135"/>
  <c r="P134"/>
  <c r="O134"/>
  <c r="P133"/>
  <c r="O133"/>
  <c r="R120"/>
  <c r="Q120"/>
  <c r="P120"/>
  <c r="P119"/>
  <c r="R109"/>
  <c r="Q109"/>
  <c r="P109"/>
  <c r="O109"/>
  <c r="R98"/>
  <c r="Q98"/>
  <c r="P98"/>
  <c r="O98"/>
  <c r="R81"/>
  <c r="Q81"/>
  <c r="R79"/>
  <c r="Q79"/>
  <c r="R80"/>
  <c r="Q80"/>
  <c r="R78"/>
  <c r="R77"/>
  <c r="Q77"/>
  <c r="P81"/>
  <c r="P79"/>
  <c r="O79"/>
  <c r="R53"/>
  <c r="R46"/>
  <c r="Q46"/>
  <c r="P53"/>
  <c r="P46"/>
  <c r="O46"/>
  <c r="R70"/>
  <c r="Q70"/>
  <c r="P70"/>
  <c r="P69"/>
  <c r="O69"/>
  <c r="R40"/>
  <c r="Q40"/>
  <c r="P40"/>
  <c r="O40"/>
  <c r="R30"/>
  <c r="Q30"/>
  <c r="P31"/>
  <c r="O31"/>
  <c r="R18"/>
  <c r="R17"/>
  <c r="R11"/>
  <c r="Q11"/>
  <c r="P18"/>
  <c r="P17"/>
  <c r="O17"/>
  <c r="O119"/>
  <c r="P118"/>
  <c r="R117"/>
  <c r="Q117"/>
  <c r="R119"/>
  <c r="Q119"/>
  <c r="O120"/>
  <c r="O70"/>
  <c r="Q53"/>
  <c r="R118"/>
  <c r="Q118"/>
  <c r="O81"/>
  <c r="O53"/>
  <c r="Q78"/>
  <c r="Q32"/>
  <c r="O32"/>
  <c r="R142"/>
  <c r="Q142"/>
  <c r="Q17"/>
  <c r="Q18"/>
  <c r="O18"/>
  <c r="R31"/>
  <c r="Q31"/>
  <c r="P80"/>
  <c r="O80"/>
  <c r="P78"/>
  <c r="P30"/>
  <c r="P77"/>
  <c r="O77"/>
  <c r="O78"/>
  <c r="P117"/>
  <c r="O117"/>
  <c r="O118"/>
  <c r="P11"/>
  <c r="P142"/>
  <c r="O142"/>
  <c r="O30"/>
  <c r="O11"/>
</calcChain>
</file>

<file path=xl/sharedStrings.xml><?xml version="1.0" encoding="utf-8"?>
<sst xmlns="http://schemas.openxmlformats.org/spreadsheetml/2006/main" count="385" uniqueCount="127">
  <si>
    <t xml:space="preserve"> </t>
  </si>
  <si>
    <t>ИТОГО:</t>
  </si>
  <si>
    <t>244</t>
  </si>
  <si>
    <t>7000000590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</si>
  <si>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</si>
  <si>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</si>
  <si>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</si>
  <si>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</si>
  <si>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</si>
  <si>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</si>
  <si>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</si>
  <si>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</si>
  <si>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</si>
  <si>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>Расходы на обеспечение деятельности (оказание услуг) муниципальных учреждений</t>
  </si>
  <si>
    <t>7000000000</t>
  </si>
  <si>
    <t xml:space="preserve">Непрограммные расходы </t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</si>
  <si>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</si>
  <si>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</si>
  <si>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</si>
  <si>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</si>
  <si>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</si>
  <si>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</si>
  <si>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</si>
  <si>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</si>
  <si>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Пенсионное обеспечение</t>
  </si>
  <si>
    <t>Социальная политика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</si>
  <si>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</si>
  <si>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</si>
  <si>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</si>
  <si>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</si>
  <si>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</si>
  <si>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Культура, кинематография</t>
  </si>
  <si>
    <t>1510184290</t>
  </si>
  <si>
    <t>Субвенции на осуществление отдельных государственных полномочий Ханты-Мансийского автономного округа – Югры в сфере обращения  с твердыми коммунальными отходами (за счет средств бюджета автономного округа)</t>
  </si>
  <si>
    <t>1510100000</t>
  </si>
  <si>
    <t>Основное мероприятие "Обеспечение регулирования деятельности по обращению с отходами производства и потребления"</t>
  </si>
  <si>
    <t>1510000000</t>
  </si>
  <si>
    <t>Подпрограмма 1 «Развитие системы обращения с отходами производства и потребления на территории Ханты-Мансийского района»</t>
  </si>
  <si>
    <t>1500000000</t>
  </si>
  <si>
    <t>Муниципальная программа «Обеспечение экологической безопасности Ханты-Мансийского района  на 2019– 2022 годы»</t>
  </si>
  <si>
    <t>Другие вопросы в области охраны окружающей среды</t>
  </si>
  <si>
    <t>Охрана окружающей среды</t>
  </si>
  <si>
    <t>Благоустройство</t>
  </si>
  <si>
    <t>Жилищное хозяйство</t>
  </si>
  <si>
    <t>Жилищно-коммунальное хозяйство</t>
  </si>
  <si>
    <t>7000020070</t>
  </si>
  <si>
    <t>Услуги в области информационных технологий</t>
  </si>
  <si>
    <t>Связь и информатика</t>
  </si>
  <si>
    <t xml:space="preserve">Дорожное хозяйство (дорожные фонды) </t>
  </si>
  <si>
    <t>Национальная экономика</t>
  </si>
  <si>
    <t>13101S2300</t>
  </si>
  <si>
    <t>Субсидии на создание условий деятельности народных дружин (софинансирование сельских поселений)</t>
  </si>
  <si>
    <t>1310182300</t>
  </si>
  <si>
    <t>Субсидии на создание условий для деятельности народных дружин (ОБ)</t>
  </si>
  <si>
    <t>1310100000</t>
  </si>
  <si>
    <t>Основное  мероприятие "Создание условий для деятельности народных дружин  в сельских поселениях Ханты-Мансийского района»</t>
  </si>
  <si>
    <t>1310000000</t>
  </si>
  <si>
    <t>Подпрограмма 1"Профилактика правонарушений"</t>
  </si>
  <si>
    <t>1300000000</t>
  </si>
  <si>
    <t>Муниципальная программа «Профилактика правонарушений в сфере обеспечения общественной безопасности в Ханты-Мансийском районе на 2019 – 2022 годы»</t>
  </si>
  <si>
    <t>Другие вопросы в области национальной безопасности и правоохранительной деятельности</t>
  </si>
  <si>
    <t>14201S0803</t>
  </si>
  <si>
    <t>Устройство защитных противопожарных полос (софинансирование)</t>
  </si>
  <si>
    <t>1420120803</t>
  </si>
  <si>
    <t>Устройство защитных противопожарных полос в населенных пунктах района</t>
  </si>
  <si>
    <t>1420100000</t>
  </si>
  <si>
    <t>Основное мероприятие «Защита сельских населенных пунктов, расположенных в лесных массивах, от лесных пожаров»</t>
  </si>
  <si>
    <t>1420000000</t>
  </si>
  <si>
    <t>Подпрограмма "Укрепление пожарной безопасности в Ханты-Мансийском районе"</t>
  </si>
  <si>
    <t>1400000000</t>
  </si>
  <si>
    <t>Муниципальная программа «Безопасность жизнедеятельности в Ханты-Мансийском районе на 2019 – 2022 годы»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</si>
  <si>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</si>
  <si>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</si>
  <si>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 и муниципальной службы" за счет средств федерального бюджета</t>
  </si>
  <si>
    <t>3300400000</t>
  </si>
  <si>
    <t>Основное мероприятие "Обеспечение выполнения отдельных государственных полномочий"</t>
  </si>
  <si>
    <t>3300000000</t>
  </si>
  <si>
    <t>Муниципальная программа «Повышение эффективности муниципального управления Ханты-Мансийского района на 2019 - 2022 годы»</t>
  </si>
  <si>
    <t>Органы юстиции</t>
  </si>
  <si>
    <t>Национальная безопасность и правоохранительная деятельность</t>
  </si>
  <si>
    <t>120</t>
  </si>
  <si>
    <t>7000051180</t>
  </si>
  <si>
    <t>Расходы на выплаты персоналу государственных (муниципальных) органов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</si>
  <si>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</si>
  <si>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</si>
  <si>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</si>
  <si>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870</t>
  </si>
  <si>
    <t>Резервные средства</t>
  </si>
  <si>
    <t>7000002400</t>
  </si>
  <si>
    <t>Прочие мероприятия органов местного самоуправления</t>
  </si>
  <si>
    <t xml:space="preserve">Другие общегосударственные вопросы </t>
  </si>
  <si>
    <t>7000020610</t>
  </si>
  <si>
    <t>Резервные фонды местных администраций</t>
  </si>
  <si>
    <t>Резервные фонды</t>
  </si>
  <si>
    <t>7000002050</t>
  </si>
  <si>
    <t xml:space="preserve">Обеспечение функций ОМС  (должности не отнесенные к ДМС) </t>
  </si>
  <si>
    <t>7000002040</t>
  </si>
  <si>
    <t>Обеспечение функций органов местного самоуправления( должности ДМС)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</si>
  <si>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</si>
  <si>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7000002030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</si>
  <si>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</si>
  <si>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</si>
  <si>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</si>
  <si>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2022 год</t>
  </si>
  <si>
    <t>Сумма</t>
  </si>
  <si>
    <t>Наименование показателя</t>
  </si>
  <si>
    <t>ВР</t>
  </si>
  <si>
    <t>ЦСР</t>
  </si>
  <si>
    <t>ПР</t>
  </si>
  <si>
    <t>РЗ</t>
  </si>
  <si>
    <t>Наименование</t>
  </si>
  <si>
    <t>(тыс. рублей)</t>
  </si>
  <si>
    <t>Приложение №</t>
  </si>
  <si>
    <t>Приложение № 8</t>
  </si>
  <si>
    <t>Сельское хозяйство и рыболовство</t>
  </si>
  <si>
    <t>Муниципальная программа "Развитие агропромышленного комплекса и традиционной хозяйственной деятельности коренных малочисленных народов СевераХанты-Мансийского района на 2019-2023 годы"</t>
  </si>
  <si>
    <t>Подпрограмма 5"Обеспечение стабильной благополучной эпизоотической обстановки в Ханты-Мансийском районе и защита населения от болезней, общих для человека и животных"</t>
  </si>
  <si>
    <t>Основное мероприятие "Проведение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животных"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</si>
  <si>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</t>
  </si>
  <si>
    <t>Иные закупки товаров, работ и услуг для обеспечения государственных (муниципальных) нужд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</si>
  <si>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(за счет средств бюджета автономного округа)</t>
  </si>
  <si>
    <t>2023 год</t>
  </si>
  <si>
    <t>0020000</t>
  </si>
  <si>
    <t>Формирование условно утвержденных расходов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</si>
  <si>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Кедровый  на 2022-2023 годы</t>
  </si>
  <si>
    <t>к решению Совета депутатов</t>
  </si>
  <si>
    <t>№ 1 от 11.01.2021</t>
  </si>
</sst>
</file>

<file path=xl/styles.xml><?xml version="1.0" encoding="utf-8"?>
<styleSheet xmlns="http://schemas.openxmlformats.org/spreadsheetml/2006/main">
  <numFmts count="6">
    <numFmt numFmtId="164" formatCode="#,##0.00;[Red]\-#,##0.00;0.00"/>
    <numFmt numFmtId="165" formatCode="000"/>
    <numFmt numFmtId="166" formatCode="0000000000"/>
    <numFmt numFmtId="167" formatCode="00"/>
    <numFmt numFmtId="168" formatCode="0000"/>
    <numFmt numFmtId="169" formatCode="#,##0.0_ ;[Red]\-#,##0.0\ "/>
  </numFmts>
  <fonts count="8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1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164" fontId="3" fillId="3" borderId="1" xfId="1" applyNumberFormat="1" applyFont="1" applyFill="1" applyBorder="1" applyAlignment="1" applyProtection="1">
      <protection hidden="1"/>
    </xf>
    <xf numFmtId="164" fontId="3" fillId="3" borderId="2" xfId="1" applyNumberFormat="1" applyFont="1" applyFill="1" applyBorder="1" applyAlignment="1" applyProtection="1">
      <protection hidden="1"/>
    </xf>
    <xf numFmtId="164" fontId="3" fillId="3" borderId="3" xfId="1" applyNumberFormat="1" applyFont="1" applyFill="1" applyBorder="1" applyAlignment="1" applyProtection="1">
      <protection hidden="1"/>
    </xf>
    <xf numFmtId="0" fontId="1" fillId="3" borderId="3" xfId="1" applyNumberFormat="1" applyFont="1" applyFill="1" applyBorder="1" applyAlignment="1" applyProtection="1">
      <protection hidden="1"/>
    </xf>
    <xf numFmtId="0" fontId="4" fillId="3" borderId="4" xfId="1" applyNumberFormat="1" applyFont="1" applyFill="1" applyBorder="1" applyAlignment="1" applyProtection="1">
      <protection hidden="1"/>
    </xf>
    <xf numFmtId="0" fontId="1" fillId="0" borderId="3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164" fontId="3" fillId="3" borderId="5" xfId="1" applyNumberFormat="1" applyFont="1" applyFill="1" applyBorder="1" applyAlignment="1" applyProtection="1">
      <protection hidden="1"/>
    </xf>
    <xf numFmtId="164" fontId="3" fillId="3" borderId="6" xfId="1" applyNumberFormat="1" applyFont="1" applyFill="1" applyBorder="1" applyAlignment="1" applyProtection="1">
      <protection hidden="1"/>
    </xf>
    <xf numFmtId="164" fontId="3" fillId="3" borderId="7" xfId="1" applyNumberFormat="1" applyFont="1" applyFill="1" applyBorder="1" applyAlignment="1" applyProtection="1">
      <protection hidden="1"/>
    </xf>
    <xf numFmtId="0" fontId="2" fillId="3" borderId="0" xfId="1" applyNumberFormat="1" applyFont="1" applyFill="1" applyAlignment="1" applyProtection="1">
      <protection hidden="1"/>
    </xf>
    <xf numFmtId="0" fontId="2" fillId="3" borderId="8" xfId="1" applyNumberFormat="1" applyFont="1" applyFill="1" applyBorder="1" applyAlignment="1" applyProtection="1">
      <protection hidden="1"/>
    </xf>
    <xf numFmtId="0" fontId="1" fillId="0" borderId="8" xfId="1" applyNumberFormat="1" applyFont="1" applyFill="1" applyBorder="1" applyAlignment="1" applyProtection="1">
      <protection hidden="1"/>
    </xf>
    <xf numFmtId="164" fontId="2" fillId="0" borderId="9" xfId="1" applyNumberFormat="1" applyFont="1" applyFill="1" applyBorder="1" applyAlignment="1" applyProtection="1">
      <protection hidden="1"/>
    </xf>
    <xf numFmtId="164" fontId="2" fillId="3" borderId="1" xfId="1" applyNumberFormat="1" applyFont="1" applyFill="1" applyBorder="1" applyAlignment="1" applyProtection="1">
      <protection hidden="1"/>
    </xf>
    <xf numFmtId="164" fontId="2" fillId="3" borderId="10" xfId="1" applyNumberFormat="1" applyFont="1" applyFill="1" applyBorder="1" applyAlignment="1" applyProtection="1">
      <protection hidden="1"/>
    </xf>
    <xf numFmtId="164" fontId="2" fillId="3" borderId="3" xfId="1" applyNumberFormat="1" applyFont="1" applyFill="1" applyBorder="1" applyAlignment="1" applyProtection="1">
      <protection hidden="1"/>
    </xf>
    <xf numFmtId="165" fontId="2" fillId="3" borderId="2" xfId="1" applyNumberFormat="1" applyFont="1" applyFill="1" applyBorder="1" applyAlignment="1" applyProtection="1">
      <protection hidden="1"/>
    </xf>
    <xf numFmtId="166" fontId="2" fillId="3" borderId="10" xfId="1" applyNumberFormat="1" applyFont="1" applyFill="1" applyBorder="1" applyAlignment="1" applyProtection="1">
      <protection hidden="1"/>
    </xf>
    <xf numFmtId="167" fontId="2" fillId="3" borderId="10" xfId="1" applyNumberFormat="1" applyFont="1" applyFill="1" applyBorder="1" applyAlignment="1" applyProtection="1">
      <protection hidden="1"/>
    </xf>
    <xf numFmtId="0" fontId="2" fillId="0" borderId="11" xfId="1" applyNumberFormat="1" applyFont="1" applyFill="1" applyBorder="1" applyAlignment="1" applyProtection="1">
      <protection hidden="1"/>
    </xf>
    <xf numFmtId="164" fontId="2" fillId="0" borderId="12" xfId="1" applyNumberFormat="1" applyFont="1" applyFill="1" applyBorder="1" applyAlignment="1" applyProtection="1">
      <protection hidden="1"/>
    </xf>
    <xf numFmtId="164" fontId="2" fillId="3" borderId="13" xfId="1" applyNumberFormat="1" applyFont="1" applyFill="1" applyBorder="1" applyAlignment="1" applyProtection="1">
      <protection hidden="1"/>
    </xf>
    <xf numFmtId="164" fontId="2" fillId="3" borderId="14" xfId="1" applyNumberFormat="1" applyFont="1" applyFill="1" applyBorder="1" applyAlignment="1" applyProtection="1">
      <protection hidden="1"/>
    </xf>
    <xf numFmtId="164" fontId="2" fillId="3" borderId="15" xfId="1" applyNumberFormat="1" applyFont="1" applyFill="1" applyBorder="1" applyAlignment="1" applyProtection="1">
      <protection hidden="1"/>
    </xf>
    <xf numFmtId="165" fontId="2" fillId="3" borderId="16" xfId="1" applyNumberFormat="1" applyFont="1" applyFill="1" applyBorder="1" applyAlignment="1" applyProtection="1">
      <protection hidden="1"/>
    </xf>
    <xf numFmtId="166" fontId="2" fillId="3" borderId="14" xfId="1" applyNumberFormat="1" applyFont="1" applyFill="1" applyBorder="1" applyAlignment="1" applyProtection="1">
      <protection hidden="1"/>
    </xf>
    <xf numFmtId="167" fontId="2" fillId="3" borderId="14" xfId="1" applyNumberFormat="1" applyFont="1" applyFill="1" applyBorder="1" applyAlignment="1" applyProtection="1">
      <protection hidden="1"/>
    </xf>
    <xf numFmtId="164" fontId="2" fillId="2" borderId="13" xfId="1" applyNumberFormat="1" applyFont="1" applyFill="1" applyBorder="1" applyAlignment="1" applyProtection="1">
      <protection hidden="1"/>
    </xf>
    <xf numFmtId="164" fontId="2" fillId="2" borderId="14" xfId="1" applyNumberFormat="1" applyFont="1" applyFill="1" applyBorder="1" applyAlignment="1" applyProtection="1">
      <protection hidden="1"/>
    </xf>
    <xf numFmtId="165" fontId="2" fillId="2" borderId="16" xfId="1" applyNumberFormat="1" applyFont="1" applyFill="1" applyBorder="1" applyAlignment="1" applyProtection="1">
      <protection hidden="1"/>
    </xf>
    <xf numFmtId="166" fontId="2" fillId="2" borderId="14" xfId="1" applyNumberFormat="1" applyFont="1" applyFill="1" applyBorder="1" applyAlignment="1" applyProtection="1">
      <protection hidden="1"/>
    </xf>
    <xf numFmtId="167" fontId="2" fillId="2" borderId="14" xfId="1" applyNumberFormat="1" applyFont="1" applyFill="1" applyBorder="1" applyAlignment="1" applyProtection="1">
      <protection hidden="1"/>
    </xf>
    <xf numFmtId="168" fontId="2" fillId="2" borderId="17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protection hidden="1"/>
    </xf>
    <xf numFmtId="164" fontId="2" fillId="2" borderId="19" xfId="1" applyNumberFormat="1" applyFont="1" applyFill="1" applyBorder="1" applyAlignment="1" applyProtection="1">
      <protection hidden="1"/>
    </xf>
    <xf numFmtId="164" fontId="2" fillId="2" borderId="20" xfId="1" applyNumberFormat="1" applyFont="1" applyFill="1" applyBorder="1" applyAlignment="1" applyProtection="1">
      <protection hidden="1"/>
    </xf>
    <xf numFmtId="164" fontId="2" fillId="3" borderId="21" xfId="1" applyNumberFormat="1" applyFont="1" applyFill="1" applyBorder="1" applyAlignment="1" applyProtection="1">
      <protection hidden="1"/>
    </xf>
    <xf numFmtId="165" fontId="2" fillId="2" borderId="22" xfId="1" applyNumberFormat="1" applyFont="1" applyFill="1" applyBorder="1" applyAlignment="1" applyProtection="1">
      <protection hidden="1"/>
    </xf>
    <xf numFmtId="166" fontId="2" fillId="2" borderId="20" xfId="1" applyNumberFormat="1" applyFont="1" applyFill="1" applyBorder="1" applyAlignment="1" applyProtection="1">
      <protection hidden="1"/>
    </xf>
    <xf numFmtId="167" fontId="2" fillId="2" borderId="20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5" xfId="1" applyNumberFormat="1" applyFont="1" applyFill="1" applyBorder="1" applyAlignment="1" applyProtection="1">
      <alignment horizontal="center"/>
      <protection hidden="1"/>
    </xf>
    <xf numFmtId="0" fontId="2" fillId="0" borderId="26" xfId="1" applyNumberFormat="1" applyFont="1" applyFill="1" applyBorder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168" fontId="2" fillId="4" borderId="17" xfId="1" applyNumberFormat="1" applyFont="1" applyFill="1" applyBorder="1" applyAlignment="1" applyProtection="1">
      <alignment wrapText="1"/>
      <protection hidden="1"/>
    </xf>
    <xf numFmtId="168" fontId="2" fillId="4" borderId="27" xfId="1" applyNumberFormat="1" applyFont="1" applyFill="1" applyBorder="1" applyAlignment="1" applyProtection="1">
      <alignment wrapText="1"/>
      <protection hidden="1"/>
    </xf>
    <xf numFmtId="167" fontId="2" fillId="4" borderId="14" xfId="1" applyNumberFormat="1" applyFont="1" applyFill="1" applyBorder="1" applyAlignment="1" applyProtection="1">
      <protection hidden="1"/>
    </xf>
    <xf numFmtId="166" fontId="2" fillId="4" borderId="14" xfId="1" applyNumberFormat="1" applyFont="1" applyFill="1" applyBorder="1" applyAlignment="1" applyProtection="1">
      <protection hidden="1"/>
    </xf>
    <xf numFmtId="165" fontId="2" fillId="4" borderId="16" xfId="1" applyNumberFormat="1" applyFont="1" applyFill="1" applyBorder="1" applyAlignment="1" applyProtection="1">
      <protection hidden="1"/>
    </xf>
    <xf numFmtId="164" fontId="2" fillId="4" borderId="15" xfId="1" applyNumberFormat="1" applyFont="1" applyFill="1" applyBorder="1" applyAlignment="1" applyProtection="1">
      <protection hidden="1"/>
    </xf>
    <xf numFmtId="164" fontId="2" fillId="4" borderId="14" xfId="1" applyNumberFormat="1" applyFont="1" applyFill="1" applyBorder="1" applyAlignment="1" applyProtection="1">
      <protection hidden="1"/>
    </xf>
    <xf numFmtId="164" fontId="2" fillId="4" borderId="13" xfId="1" applyNumberFormat="1" applyFont="1" applyFill="1" applyBorder="1" applyAlignment="1" applyProtection="1">
      <protection hidden="1"/>
    </xf>
    <xf numFmtId="165" fontId="5" fillId="4" borderId="17" xfId="1" applyNumberFormat="1" applyFont="1" applyFill="1" applyBorder="1" applyAlignment="1" applyProtection="1">
      <alignment wrapText="1"/>
      <protection hidden="1"/>
    </xf>
    <xf numFmtId="165" fontId="5" fillId="0" borderId="17" xfId="1" applyNumberFormat="1" applyFont="1" applyFill="1" applyBorder="1" applyAlignment="1" applyProtection="1">
      <alignment wrapText="1"/>
      <protection hidden="1"/>
    </xf>
    <xf numFmtId="166" fontId="5" fillId="4" borderId="14" xfId="1" applyNumberFormat="1" applyFont="1" applyFill="1" applyBorder="1" applyAlignment="1" applyProtection="1">
      <alignment horizontal="left"/>
      <protection hidden="1"/>
    </xf>
    <xf numFmtId="0" fontId="7" fillId="0" borderId="23" xfId="1" applyNumberFormat="1" applyFont="1" applyFill="1" applyBorder="1" applyAlignment="1" applyProtection="1">
      <alignment horizontal="center" vertical="center" wrapText="1"/>
      <protection hidden="1"/>
    </xf>
    <xf numFmtId="168" fontId="2" fillId="3" borderId="17" xfId="1" applyNumberFormat="1" applyFont="1" applyFill="1" applyBorder="1" applyAlignment="1" applyProtection="1">
      <alignment wrapText="1"/>
      <protection hidden="1"/>
    </xf>
    <xf numFmtId="168" fontId="2" fillId="3" borderId="27" xfId="1" applyNumberFormat="1" applyFont="1" applyFill="1" applyBorder="1" applyAlignment="1" applyProtection="1">
      <alignment wrapText="1"/>
      <protection hidden="1"/>
    </xf>
    <xf numFmtId="0" fontId="3" fillId="0" borderId="28" xfId="1" applyNumberFormat="1" applyFont="1" applyFill="1" applyBorder="1" applyAlignment="1" applyProtection="1">
      <alignment vertical="center"/>
      <protection hidden="1"/>
    </xf>
    <xf numFmtId="169" fontId="2" fillId="3" borderId="21" xfId="1" applyNumberFormat="1" applyFont="1" applyFill="1" applyBorder="1" applyAlignment="1" applyProtection="1">
      <protection hidden="1"/>
    </xf>
    <xf numFmtId="169" fontId="2" fillId="2" borderId="20" xfId="1" applyNumberFormat="1" applyFont="1" applyFill="1" applyBorder="1" applyAlignment="1" applyProtection="1">
      <protection hidden="1"/>
    </xf>
    <xf numFmtId="169" fontId="2" fillId="3" borderId="14" xfId="1" applyNumberFormat="1" applyFont="1" applyFill="1" applyBorder="1" applyAlignment="1" applyProtection="1">
      <protection hidden="1"/>
    </xf>
    <xf numFmtId="169" fontId="2" fillId="5" borderId="21" xfId="1" applyNumberFormat="1" applyFont="1" applyFill="1" applyBorder="1" applyAlignment="1" applyProtection="1">
      <protection hidden="1"/>
    </xf>
    <xf numFmtId="169" fontId="2" fillId="5" borderId="14" xfId="1" applyNumberFormat="1" applyFont="1" applyFill="1" applyBorder="1" applyAlignment="1" applyProtection="1">
      <protection hidden="1"/>
    </xf>
    <xf numFmtId="49" fontId="5" fillId="3" borderId="17" xfId="1" applyNumberFormat="1" applyFont="1" applyFill="1" applyBorder="1" applyAlignment="1" applyProtection="1">
      <alignment wrapText="1"/>
      <protection hidden="1"/>
    </xf>
    <xf numFmtId="168" fontId="5" fillId="3" borderId="17" xfId="1" applyNumberFormat="1" applyFont="1" applyFill="1" applyBorder="1" applyAlignment="1" applyProtection="1">
      <alignment wrapText="1"/>
      <protection hidden="1"/>
    </xf>
    <xf numFmtId="0" fontId="1" fillId="0" borderId="0" xfId="1" applyFont="1" applyProtection="1">
      <protection hidden="1"/>
    </xf>
    <xf numFmtId="0" fontId="1" fillId="0" borderId="0" xfId="1" applyFont="1"/>
    <xf numFmtId="168" fontId="2" fillId="3" borderId="17" xfId="1" applyNumberFormat="1" applyFont="1" applyFill="1" applyBorder="1" applyAlignment="1" applyProtection="1">
      <alignment wrapText="1"/>
      <protection hidden="1"/>
    </xf>
    <xf numFmtId="168" fontId="2" fillId="3" borderId="27" xfId="1" applyNumberFormat="1" applyFont="1" applyFill="1" applyBorder="1" applyAlignment="1" applyProtection="1">
      <alignment wrapText="1"/>
      <protection hidden="1"/>
    </xf>
    <xf numFmtId="168" fontId="2" fillId="3" borderId="33" xfId="1" applyNumberFormat="1" applyFont="1" applyFill="1" applyBorder="1" applyAlignment="1" applyProtection="1">
      <alignment wrapText="1"/>
      <protection hidden="1"/>
    </xf>
    <xf numFmtId="168" fontId="2" fillId="3" borderId="4" xfId="1" applyNumberFormat="1" applyFont="1" applyFill="1" applyBorder="1" applyAlignment="1" applyProtection="1">
      <alignment wrapText="1"/>
      <protection hidden="1"/>
    </xf>
    <xf numFmtId="168" fontId="2" fillId="2" borderId="17" xfId="1" applyNumberFormat="1" applyFont="1" applyFill="1" applyBorder="1" applyAlignment="1" applyProtection="1">
      <alignment wrapText="1"/>
      <protection hidden="1"/>
    </xf>
    <xf numFmtId="168" fontId="2" fillId="2" borderId="27" xfId="1" applyNumberFormat="1" applyFont="1" applyFill="1" applyBorder="1" applyAlignment="1" applyProtection="1">
      <alignment wrapText="1"/>
      <protection hidden="1"/>
    </xf>
    <xf numFmtId="168" fontId="2" fillId="2" borderId="29" xfId="1" applyNumberFormat="1" applyFont="1" applyFill="1" applyBorder="1" applyAlignment="1" applyProtection="1">
      <alignment wrapText="1"/>
      <protection hidden="1"/>
    </xf>
    <xf numFmtId="168" fontId="2" fillId="2" borderId="30" xfId="1" applyNumberFormat="1" applyFont="1" applyFill="1" applyBorder="1" applyAlignment="1" applyProtection="1">
      <alignment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1" xfId="1" applyNumberFormat="1" applyFont="1" applyFill="1" applyBorder="1" applyAlignment="1" applyProtection="1">
      <alignment horizontal="center" vertical="center"/>
      <protection hidden="1"/>
    </xf>
    <xf numFmtId="0" fontId="3" fillId="0" borderId="32" xfId="1" applyNumberFormat="1" applyFont="1" applyFill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0"/>
  <sheetViews>
    <sheetView showGridLines="0" tabSelected="1" workbookViewId="0">
      <selection activeCell="U6" sqref="U6"/>
    </sheetView>
  </sheetViews>
  <sheetFormatPr defaultRowHeight="12.75"/>
  <cols>
    <col min="1" max="1" width="1.42578125" style="1" customWidth="1"/>
    <col min="2" max="2" width="0" style="1" hidden="1" customWidth="1"/>
    <col min="3" max="3" width="42.85546875" style="1" customWidth="1"/>
    <col min="4" max="9" width="0" style="1" hidden="1" customWidth="1"/>
    <col min="10" max="11" width="5.7109375" style="1" customWidth="1"/>
    <col min="12" max="12" width="10.140625" style="1" customWidth="1"/>
    <col min="13" max="13" width="5.7109375" style="1" customWidth="1"/>
    <col min="14" max="14" width="0" style="1" hidden="1" customWidth="1"/>
    <col min="15" max="15" width="11.140625" style="1" customWidth="1"/>
    <col min="16" max="16" width="11.28515625" style="1" customWidth="1"/>
    <col min="17" max="17" width="12.7109375" style="1" customWidth="1"/>
    <col min="18" max="18" width="13.7109375" style="1" customWidth="1"/>
    <col min="19" max="20" width="0" style="1" hidden="1" customWidth="1"/>
    <col min="21" max="16384" width="9.140625" style="1"/>
  </cols>
  <sheetData>
    <row r="1" spans="1:21" ht="12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3" t="s">
        <v>112</v>
      </c>
      <c r="O1" s="3"/>
      <c r="P1" s="2"/>
      <c r="Q1" s="2"/>
      <c r="R1" s="2" t="s">
        <v>113</v>
      </c>
      <c r="S1" s="2"/>
      <c r="T1" s="2"/>
    </row>
    <row r="2" spans="1:21" ht="12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3"/>
      <c r="O2" s="3"/>
      <c r="P2" s="2"/>
      <c r="Q2" s="2"/>
      <c r="R2" s="79" t="s">
        <v>125</v>
      </c>
      <c r="S2" s="2"/>
      <c r="T2" s="2"/>
    </row>
    <row r="3" spans="1:21" ht="12.75" customHeight="1">
      <c r="A3" s="7"/>
      <c r="B3" s="7"/>
      <c r="C3" s="89" t="s">
        <v>124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2"/>
      <c r="T3" s="2"/>
      <c r="U3" s="80" t="s">
        <v>126</v>
      </c>
    </row>
    <row r="4" spans="1:21" ht="409.6" hidden="1" customHeight="1">
      <c r="A4" s="7"/>
      <c r="B4" s="7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2"/>
      <c r="T4" s="2"/>
    </row>
    <row r="5" spans="1:21" ht="12.75" customHeight="1">
      <c r="A5" s="56"/>
      <c r="B5" s="56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2"/>
      <c r="T5" s="2"/>
    </row>
    <row r="6" spans="1:21" ht="12.75" customHeight="1">
      <c r="A6" s="56"/>
      <c r="B6" s="56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2"/>
      <c r="T6" s="2"/>
    </row>
    <row r="7" spans="1:21" ht="14.25" customHeight="1">
      <c r="A7" s="56"/>
      <c r="B7" s="56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2"/>
      <c r="T7" s="2"/>
    </row>
    <row r="8" spans="1:21" ht="12.7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55"/>
      <c r="M8" s="7"/>
      <c r="N8" s="3"/>
      <c r="O8" s="3"/>
      <c r="P8" s="2"/>
      <c r="Q8" s="2"/>
      <c r="R8" s="2" t="s">
        <v>111</v>
      </c>
      <c r="S8" s="2"/>
      <c r="T8" s="2"/>
    </row>
    <row r="9" spans="1:21" ht="12.75" customHeight="1" thickBot="1">
      <c r="A9" s="3"/>
      <c r="B9" s="3"/>
      <c r="C9" s="91" t="s">
        <v>110</v>
      </c>
      <c r="D9" s="51"/>
      <c r="E9" s="51"/>
      <c r="F9" s="51"/>
      <c r="G9" s="51"/>
      <c r="H9" s="51"/>
      <c r="I9" s="51"/>
      <c r="J9" s="91" t="s">
        <v>109</v>
      </c>
      <c r="K9" s="91" t="s">
        <v>108</v>
      </c>
      <c r="L9" s="91" t="s">
        <v>107</v>
      </c>
      <c r="M9" s="91" t="s">
        <v>106</v>
      </c>
      <c r="N9" s="54"/>
      <c r="O9" s="92" t="s">
        <v>104</v>
      </c>
      <c r="P9" s="93"/>
      <c r="Q9" s="93"/>
      <c r="R9" s="71"/>
      <c r="S9" s="2"/>
      <c r="T9" s="2"/>
    </row>
    <row r="10" spans="1:21" ht="12.75" customHeight="1" thickBot="1">
      <c r="A10" s="15"/>
      <c r="B10" s="53"/>
      <c r="C10" s="91"/>
      <c r="D10" s="52" t="s">
        <v>105</v>
      </c>
      <c r="E10" s="52"/>
      <c r="F10" s="52" t="s">
        <v>12</v>
      </c>
      <c r="G10" s="52"/>
      <c r="H10" s="52"/>
      <c r="I10" s="52"/>
      <c r="J10" s="91"/>
      <c r="K10" s="91"/>
      <c r="L10" s="91"/>
      <c r="M10" s="91"/>
      <c r="N10" s="50" t="s">
        <v>104</v>
      </c>
      <c r="O10" s="50">
        <v>2022</v>
      </c>
      <c r="P10" s="68" t="s">
        <v>103</v>
      </c>
      <c r="Q10" s="68">
        <v>2023</v>
      </c>
      <c r="R10" s="68" t="s">
        <v>121</v>
      </c>
      <c r="S10" s="50"/>
      <c r="T10" s="3"/>
    </row>
    <row r="11" spans="1:21" ht="12.75" customHeight="1" thickBot="1">
      <c r="A11" s="29"/>
      <c r="B11" s="87" t="s">
        <v>102</v>
      </c>
      <c r="C11" s="87"/>
      <c r="D11" s="87"/>
      <c r="E11" s="87"/>
      <c r="F11" s="87"/>
      <c r="G11" s="87"/>
      <c r="H11" s="87"/>
      <c r="I11" s="88"/>
      <c r="J11" s="49">
        <v>1</v>
      </c>
      <c r="K11" s="49">
        <v>0</v>
      </c>
      <c r="L11" s="48" t="s">
        <v>12</v>
      </c>
      <c r="M11" s="47" t="s">
        <v>12</v>
      </c>
      <c r="N11" s="46">
        <v>13989279.6</v>
      </c>
      <c r="O11" s="75">
        <f>P11/1000</f>
        <v>13897.895570000001</v>
      </c>
      <c r="P11" s="45">
        <f>P12+P17+P25+P30</f>
        <v>13897895.57</v>
      </c>
      <c r="Q11" s="73">
        <f>R11/1000</f>
        <v>14350.85815</v>
      </c>
      <c r="R11" s="44">
        <f>R12+R17+R25+R30</f>
        <v>14350858.15</v>
      </c>
      <c r="S11" s="43"/>
      <c r="T11" s="21"/>
    </row>
    <row r="12" spans="1:21" ht="32.25" customHeight="1" thickBot="1">
      <c r="A12" s="29"/>
      <c r="B12" s="81" t="s">
        <v>101</v>
      </c>
      <c r="C12" s="81"/>
      <c r="D12" s="81"/>
      <c r="E12" s="81"/>
      <c r="F12" s="81"/>
      <c r="G12" s="81"/>
      <c r="H12" s="81"/>
      <c r="I12" s="82"/>
      <c r="J12" s="36">
        <v>1</v>
      </c>
      <c r="K12" s="36">
        <v>2</v>
      </c>
      <c r="L12" s="35" t="s">
        <v>12</v>
      </c>
      <c r="M12" s="34" t="s">
        <v>12</v>
      </c>
      <c r="N12" s="33">
        <v>1906452.16</v>
      </c>
      <c r="O12" s="72">
        <f t="shared" ref="O12:O78" si="0">P12/1000</f>
        <v>2226.8270000000002</v>
      </c>
      <c r="P12" s="32">
        <v>2226827</v>
      </c>
      <c r="Q12" s="74">
        <f>R12/1000</f>
        <v>2226.8270000000002</v>
      </c>
      <c r="R12" s="31">
        <v>2226827</v>
      </c>
      <c r="S12" s="30"/>
      <c r="T12" s="21"/>
    </row>
    <row r="13" spans="1:21" ht="12.75" customHeight="1" thickBot="1">
      <c r="A13" s="29"/>
      <c r="B13" s="81" t="s">
        <v>15</v>
      </c>
      <c r="C13" s="81"/>
      <c r="D13" s="81"/>
      <c r="E13" s="81"/>
      <c r="F13" s="81"/>
      <c r="G13" s="81"/>
      <c r="H13" s="81"/>
      <c r="I13" s="82"/>
      <c r="J13" s="36">
        <v>1</v>
      </c>
      <c r="K13" s="36">
        <v>2</v>
      </c>
      <c r="L13" s="35" t="s">
        <v>14</v>
      </c>
      <c r="M13" s="34" t="s">
        <v>12</v>
      </c>
      <c r="N13" s="33">
        <v>1906452.16</v>
      </c>
      <c r="O13" s="72">
        <f t="shared" si="0"/>
        <v>2226.8270000000002</v>
      </c>
      <c r="P13" s="32">
        <v>2226827</v>
      </c>
      <c r="Q13" s="74">
        <f t="shared" ref="Q13:Q79" si="1">R13/1000</f>
        <v>2226.8270000000002</v>
      </c>
      <c r="R13" s="31">
        <v>2226827</v>
      </c>
      <c r="S13" s="30"/>
      <c r="T13" s="21"/>
    </row>
    <row r="14" spans="1:21" ht="12.75" customHeight="1" thickBot="1">
      <c r="A14" s="29"/>
      <c r="B14" s="81" t="s">
        <v>100</v>
      </c>
      <c r="C14" s="81"/>
      <c r="D14" s="81"/>
      <c r="E14" s="81"/>
      <c r="F14" s="81"/>
      <c r="G14" s="81"/>
      <c r="H14" s="81"/>
      <c r="I14" s="82"/>
      <c r="J14" s="36">
        <v>1</v>
      </c>
      <c r="K14" s="36">
        <v>2</v>
      </c>
      <c r="L14" s="35" t="s">
        <v>99</v>
      </c>
      <c r="M14" s="34" t="s">
        <v>12</v>
      </c>
      <c r="N14" s="33">
        <v>1906452.16</v>
      </c>
      <c r="O14" s="72">
        <f t="shared" si="0"/>
        <v>2226.8270000000002</v>
      </c>
      <c r="P14" s="32">
        <v>2226827</v>
      </c>
      <c r="Q14" s="74">
        <f t="shared" si="1"/>
        <v>2226.8270000000002</v>
      </c>
      <c r="R14" s="31">
        <v>2226827</v>
      </c>
      <c r="S14" s="30"/>
      <c r="T14" s="21"/>
    </row>
    <row r="15" spans="1:21" ht="53.25" customHeight="1" thickBot="1">
      <c r="A15" s="29"/>
      <c r="B15" s="81" t="s">
        <v>11</v>
      </c>
      <c r="C15" s="81"/>
      <c r="D15" s="81"/>
      <c r="E15" s="81"/>
      <c r="F15" s="81"/>
      <c r="G15" s="81"/>
      <c r="H15" s="81"/>
      <c r="I15" s="82"/>
      <c r="J15" s="36">
        <v>1</v>
      </c>
      <c r="K15" s="36">
        <v>2</v>
      </c>
      <c r="L15" s="35" t="s">
        <v>99</v>
      </c>
      <c r="M15" s="34" t="s">
        <v>10</v>
      </c>
      <c r="N15" s="33">
        <v>1906452.16</v>
      </c>
      <c r="O15" s="72">
        <f t="shared" si="0"/>
        <v>2226.8270000000002</v>
      </c>
      <c r="P15" s="32">
        <v>2226827</v>
      </c>
      <c r="Q15" s="74">
        <f t="shared" si="1"/>
        <v>2226.8270000000002</v>
      </c>
      <c r="R15" s="31">
        <v>2226827</v>
      </c>
      <c r="S15" s="30"/>
      <c r="T15" s="21"/>
    </row>
    <row r="16" spans="1:21" ht="21.75" customHeight="1" thickBot="1">
      <c r="A16" s="29"/>
      <c r="B16" s="81" t="s">
        <v>82</v>
      </c>
      <c r="C16" s="81"/>
      <c r="D16" s="81"/>
      <c r="E16" s="81"/>
      <c r="F16" s="81"/>
      <c r="G16" s="81"/>
      <c r="H16" s="81"/>
      <c r="I16" s="82"/>
      <c r="J16" s="36">
        <v>1</v>
      </c>
      <c r="K16" s="36">
        <v>2</v>
      </c>
      <c r="L16" s="35" t="s">
        <v>99</v>
      </c>
      <c r="M16" s="34" t="s">
        <v>80</v>
      </c>
      <c r="N16" s="33">
        <v>1906452.16</v>
      </c>
      <c r="O16" s="72">
        <f t="shared" si="0"/>
        <v>2226.8270000000002</v>
      </c>
      <c r="P16" s="32">
        <v>2226827</v>
      </c>
      <c r="Q16" s="74">
        <f t="shared" si="1"/>
        <v>2226.8270000000002</v>
      </c>
      <c r="R16" s="31">
        <v>2226827</v>
      </c>
      <c r="S16" s="30"/>
      <c r="T16" s="21"/>
    </row>
    <row r="17" spans="1:20" ht="42.75" customHeight="1" thickBot="1">
      <c r="A17" s="29"/>
      <c r="B17" s="81" t="s">
        <v>98</v>
      </c>
      <c r="C17" s="81"/>
      <c r="D17" s="81"/>
      <c r="E17" s="81"/>
      <c r="F17" s="81"/>
      <c r="G17" s="81"/>
      <c r="H17" s="81"/>
      <c r="I17" s="82"/>
      <c r="J17" s="36">
        <v>1</v>
      </c>
      <c r="K17" s="36">
        <v>4</v>
      </c>
      <c r="L17" s="35" t="s">
        <v>12</v>
      </c>
      <c r="M17" s="34" t="s">
        <v>12</v>
      </c>
      <c r="N17" s="33">
        <v>10310595.439999999</v>
      </c>
      <c r="O17" s="72">
        <f t="shared" si="0"/>
        <v>10375.068569999999</v>
      </c>
      <c r="P17" s="32">
        <f>P18</f>
        <v>10375068.57</v>
      </c>
      <c r="Q17" s="74">
        <f t="shared" si="1"/>
        <v>10225.068569999999</v>
      </c>
      <c r="R17" s="31">
        <f>R18</f>
        <v>10225068.57</v>
      </c>
      <c r="S17" s="30"/>
      <c r="T17" s="21"/>
    </row>
    <row r="18" spans="1:20" ht="12.75" customHeight="1" thickBot="1">
      <c r="A18" s="29"/>
      <c r="B18" s="81" t="s">
        <v>15</v>
      </c>
      <c r="C18" s="81"/>
      <c r="D18" s="81"/>
      <c r="E18" s="81"/>
      <c r="F18" s="81"/>
      <c r="G18" s="81"/>
      <c r="H18" s="81"/>
      <c r="I18" s="82"/>
      <c r="J18" s="36">
        <v>1</v>
      </c>
      <c r="K18" s="36">
        <v>4</v>
      </c>
      <c r="L18" s="35" t="s">
        <v>14</v>
      </c>
      <c r="M18" s="34" t="s">
        <v>12</v>
      </c>
      <c r="N18" s="33">
        <v>10310595.439999999</v>
      </c>
      <c r="O18" s="72">
        <f t="shared" si="0"/>
        <v>10375.068569999999</v>
      </c>
      <c r="P18" s="32">
        <f>P19+P22</f>
        <v>10375068.57</v>
      </c>
      <c r="Q18" s="74">
        <f t="shared" si="1"/>
        <v>10225.068569999999</v>
      </c>
      <c r="R18" s="31">
        <f>R19+R22</f>
        <v>10225068.57</v>
      </c>
      <c r="S18" s="30"/>
      <c r="T18" s="21"/>
    </row>
    <row r="19" spans="1:20" ht="21.75" customHeight="1" thickBot="1">
      <c r="A19" s="29"/>
      <c r="B19" s="81" t="s">
        <v>97</v>
      </c>
      <c r="C19" s="81"/>
      <c r="D19" s="81"/>
      <c r="E19" s="81"/>
      <c r="F19" s="81"/>
      <c r="G19" s="81"/>
      <c r="H19" s="81"/>
      <c r="I19" s="82"/>
      <c r="J19" s="36">
        <v>1</v>
      </c>
      <c r="K19" s="36">
        <v>4</v>
      </c>
      <c r="L19" s="35" t="s">
        <v>96</v>
      </c>
      <c r="M19" s="34" t="s">
        <v>12</v>
      </c>
      <c r="N19" s="33">
        <v>5622922.04</v>
      </c>
      <c r="O19" s="72">
        <f t="shared" si="0"/>
        <v>5584.95435</v>
      </c>
      <c r="P19" s="32">
        <v>5584954.3499999996</v>
      </c>
      <c r="Q19" s="74">
        <f t="shared" si="1"/>
        <v>5584.95435</v>
      </c>
      <c r="R19" s="31">
        <v>5584954.3499999996</v>
      </c>
      <c r="S19" s="30"/>
      <c r="T19" s="21"/>
    </row>
    <row r="20" spans="1:20" ht="53.25" customHeight="1" thickBot="1">
      <c r="A20" s="29"/>
      <c r="B20" s="81" t="s">
        <v>11</v>
      </c>
      <c r="C20" s="81"/>
      <c r="D20" s="81"/>
      <c r="E20" s="81"/>
      <c r="F20" s="81"/>
      <c r="G20" s="81"/>
      <c r="H20" s="81"/>
      <c r="I20" s="82"/>
      <c r="J20" s="36">
        <v>1</v>
      </c>
      <c r="K20" s="36">
        <v>4</v>
      </c>
      <c r="L20" s="35" t="s">
        <v>96</v>
      </c>
      <c r="M20" s="34" t="s">
        <v>10</v>
      </c>
      <c r="N20" s="33">
        <v>5622922.04</v>
      </c>
      <c r="O20" s="72">
        <f t="shared" si="0"/>
        <v>5584.95435</v>
      </c>
      <c r="P20" s="32">
        <v>5584954.3499999996</v>
      </c>
      <c r="Q20" s="74">
        <f t="shared" si="1"/>
        <v>5584.95435</v>
      </c>
      <c r="R20" s="31">
        <v>5584954.3499999996</v>
      </c>
      <c r="S20" s="30"/>
      <c r="T20" s="21"/>
    </row>
    <row r="21" spans="1:20" ht="21.75" customHeight="1" thickBot="1">
      <c r="A21" s="29"/>
      <c r="B21" s="81" t="s">
        <v>82</v>
      </c>
      <c r="C21" s="81"/>
      <c r="D21" s="81"/>
      <c r="E21" s="81"/>
      <c r="F21" s="81"/>
      <c r="G21" s="81"/>
      <c r="H21" s="81"/>
      <c r="I21" s="82"/>
      <c r="J21" s="36">
        <v>1</v>
      </c>
      <c r="K21" s="36">
        <v>4</v>
      </c>
      <c r="L21" s="35" t="s">
        <v>96</v>
      </c>
      <c r="M21" s="34" t="s">
        <v>80</v>
      </c>
      <c r="N21" s="33">
        <v>5622922.04</v>
      </c>
      <c r="O21" s="72">
        <f t="shared" si="0"/>
        <v>5584.95435</v>
      </c>
      <c r="P21" s="32">
        <v>5584954.3499999996</v>
      </c>
      <c r="Q21" s="74">
        <f t="shared" si="1"/>
        <v>5584.95435</v>
      </c>
      <c r="R21" s="31">
        <v>5584954.3499999996</v>
      </c>
      <c r="S21" s="30"/>
      <c r="T21" s="21"/>
    </row>
    <row r="22" spans="1:20" ht="21.75" customHeight="1" thickBot="1">
      <c r="A22" s="29"/>
      <c r="B22" s="81" t="s">
        <v>95</v>
      </c>
      <c r="C22" s="81"/>
      <c r="D22" s="81"/>
      <c r="E22" s="81"/>
      <c r="F22" s="81"/>
      <c r="G22" s="81"/>
      <c r="H22" s="81"/>
      <c r="I22" s="82"/>
      <c r="J22" s="36">
        <v>1</v>
      </c>
      <c r="K22" s="36">
        <v>4</v>
      </c>
      <c r="L22" s="35" t="s">
        <v>94</v>
      </c>
      <c r="M22" s="34" t="s">
        <v>12</v>
      </c>
      <c r="N22" s="33">
        <v>4687673.4000000004</v>
      </c>
      <c r="O22" s="72">
        <f t="shared" si="0"/>
        <v>4790.1142199999995</v>
      </c>
      <c r="P22" s="32">
        <v>4790114.22</v>
      </c>
      <c r="Q22" s="74">
        <f t="shared" si="1"/>
        <v>4640.1142199999995</v>
      </c>
      <c r="R22" s="31">
        <v>4640114.22</v>
      </c>
      <c r="S22" s="30"/>
      <c r="T22" s="21"/>
    </row>
    <row r="23" spans="1:20" ht="53.25" customHeight="1" thickBot="1">
      <c r="A23" s="29"/>
      <c r="B23" s="81" t="s">
        <v>11</v>
      </c>
      <c r="C23" s="81"/>
      <c r="D23" s="81"/>
      <c r="E23" s="81"/>
      <c r="F23" s="81"/>
      <c r="G23" s="81"/>
      <c r="H23" s="81"/>
      <c r="I23" s="82"/>
      <c r="J23" s="36">
        <v>1</v>
      </c>
      <c r="K23" s="36">
        <v>4</v>
      </c>
      <c r="L23" s="35" t="s">
        <v>94</v>
      </c>
      <c r="M23" s="34" t="s">
        <v>10</v>
      </c>
      <c r="N23" s="33">
        <v>4687673.4000000004</v>
      </c>
      <c r="O23" s="72">
        <f t="shared" si="0"/>
        <v>4790.1142199999995</v>
      </c>
      <c r="P23" s="32">
        <v>4790114.22</v>
      </c>
      <c r="Q23" s="74">
        <f t="shared" si="1"/>
        <v>4640.1142199999995</v>
      </c>
      <c r="R23" s="31">
        <v>4640114.22</v>
      </c>
      <c r="S23" s="30"/>
      <c r="T23" s="21"/>
    </row>
    <row r="24" spans="1:20" ht="21.75" customHeight="1" thickBot="1">
      <c r="A24" s="29"/>
      <c r="B24" s="81" t="s">
        <v>82</v>
      </c>
      <c r="C24" s="81"/>
      <c r="D24" s="81"/>
      <c r="E24" s="81"/>
      <c r="F24" s="81"/>
      <c r="G24" s="81"/>
      <c r="H24" s="81"/>
      <c r="I24" s="82"/>
      <c r="J24" s="36">
        <v>1</v>
      </c>
      <c r="K24" s="36">
        <v>4</v>
      </c>
      <c r="L24" s="35" t="s">
        <v>94</v>
      </c>
      <c r="M24" s="34" t="s">
        <v>80</v>
      </c>
      <c r="N24" s="33">
        <v>4687673.4000000004</v>
      </c>
      <c r="O24" s="72">
        <f t="shared" si="0"/>
        <v>4790.1142199999995</v>
      </c>
      <c r="P24" s="32">
        <v>4790114.22</v>
      </c>
      <c r="Q24" s="74">
        <f t="shared" si="1"/>
        <v>4640.1142199999995</v>
      </c>
      <c r="R24" s="31">
        <v>4640114.22</v>
      </c>
      <c r="S24" s="30"/>
      <c r="T24" s="21"/>
    </row>
    <row r="25" spans="1:20" ht="12.75" customHeight="1" thickBot="1">
      <c r="A25" s="29"/>
      <c r="B25" s="81" t="s">
        <v>93</v>
      </c>
      <c r="C25" s="81"/>
      <c r="D25" s="81"/>
      <c r="E25" s="81"/>
      <c r="F25" s="81"/>
      <c r="G25" s="81"/>
      <c r="H25" s="81"/>
      <c r="I25" s="82"/>
      <c r="J25" s="36">
        <v>1</v>
      </c>
      <c r="K25" s="36">
        <v>11</v>
      </c>
      <c r="L25" s="35" t="s">
        <v>12</v>
      </c>
      <c r="M25" s="34" t="s">
        <v>12</v>
      </c>
      <c r="N25" s="33">
        <v>10000</v>
      </c>
      <c r="O25" s="72">
        <f t="shared" si="0"/>
        <v>10</v>
      </c>
      <c r="P25" s="32">
        <v>10000</v>
      </c>
      <c r="Q25" s="74">
        <f t="shared" si="1"/>
        <v>10</v>
      </c>
      <c r="R25" s="31">
        <v>10000</v>
      </c>
      <c r="S25" s="30"/>
      <c r="T25" s="21"/>
    </row>
    <row r="26" spans="1:20" ht="12.75" customHeight="1" thickBot="1">
      <c r="A26" s="29"/>
      <c r="B26" s="81" t="s">
        <v>15</v>
      </c>
      <c r="C26" s="81"/>
      <c r="D26" s="81"/>
      <c r="E26" s="81"/>
      <c r="F26" s="81"/>
      <c r="G26" s="81"/>
      <c r="H26" s="81"/>
      <c r="I26" s="82"/>
      <c r="J26" s="36">
        <v>1</v>
      </c>
      <c r="K26" s="36">
        <v>11</v>
      </c>
      <c r="L26" s="35" t="s">
        <v>14</v>
      </c>
      <c r="M26" s="34" t="s">
        <v>12</v>
      </c>
      <c r="N26" s="33">
        <v>10000</v>
      </c>
      <c r="O26" s="72">
        <f t="shared" si="0"/>
        <v>10</v>
      </c>
      <c r="P26" s="32">
        <v>10000</v>
      </c>
      <c r="Q26" s="74">
        <f t="shared" si="1"/>
        <v>10</v>
      </c>
      <c r="R26" s="31">
        <v>10000</v>
      </c>
      <c r="S26" s="30"/>
      <c r="T26" s="21"/>
    </row>
    <row r="27" spans="1:20" ht="12.75" customHeight="1" thickBot="1">
      <c r="A27" s="29"/>
      <c r="B27" s="81" t="s">
        <v>92</v>
      </c>
      <c r="C27" s="81"/>
      <c r="D27" s="81"/>
      <c r="E27" s="81"/>
      <c r="F27" s="81"/>
      <c r="G27" s="81"/>
      <c r="H27" s="81"/>
      <c r="I27" s="82"/>
      <c r="J27" s="36">
        <v>1</v>
      </c>
      <c r="K27" s="36">
        <v>11</v>
      </c>
      <c r="L27" s="35" t="s">
        <v>91</v>
      </c>
      <c r="M27" s="34" t="s">
        <v>12</v>
      </c>
      <c r="N27" s="33">
        <v>10000</v>
      </c>
      <c r="O27" s="72">
        <f t="shared" si="0"/>
        <v>10</v>
      </c>
      <c r="P27" s="32">
        <v>10000</v>
      </c>
      <c r="Q27" s="74">
        <f t="shared" si="1"/>
        <v>10</v>
      </c>
      <c r="R27" s="31">
        <v>10000</v>
      </c>
      <c r="S27" s="30"/>
      <c r="T27" s="21"/>
    </row>
    <row r="28" spans="1:20" ht="12.75" customHeight="1" thickBot="1">
      <c r="A28" s="29"/>
      <c r="B28" s="81" t="s">
        <v>29</v>
      </c>
      <c r="C28" s="81"/>
      <c r="D28" s="81"/>
      <c r="E28" s="81"/>
      <c r="F28" s="81"/>
      <c r="G28" s="81"/>
      <c r="H28" s="81"/>
      <c r="I28" s="82"/>
      <c r="J28" s="36">
        <v>1</v>
      </c>
      <c r="K28" s="36">
        <v>11</v>
      </c>
      <c r="L28" s="35" t="s">
        <v>91</v>
      </c>
      <c r="M28" s="34" t="s">
        <v>28</v>
      </c>
      <c r="N28" s="33">
        <v>10000</v>
      </c>
      <c r="O28" s="72">
        <f t="shared" si="0"/>
        <v>10</v>
      </c>
      <c r="P28" s="32">
        <v>10000</v>
      </c>
      <c r="Q28" s="74">
        <f t="shared" si="1"/>
        <v>10</v>
      </c>
      <c r="R28" s="31">
        <v>10000</v>
      </c>
      <c r="S28" s="30"/>
      <c r="T28" s="21"/>
    </row>
    <row r="29" spans="1:20" ht="12.75" customHeight="1" thickBot="1">
      <c r="A29" s="29"/>
      <c r="B29" s="81" t="s">
        <v>87</v>
      </c>
      <c r="C29" s="81"/>
      <c r="D29" s="81"/>
      <c r="E29" s="81"/>
      <c r="F29" s="81"/>
      <c r="G29" s="81"/>
      <c r="H29" s="81"/>
      <c r="I29" s="82"/>
      <c r="J29" s="36">
        <v>1</v>
      </c>
      <c r="K29" s="36">
        <v>11</v>
      </c>
      <c r="L29" s="35" t="s">
        <v>91</v>
      </c>
      <c r="M29" s="34" t="s">
        <v>86</v>
      </c>
      <c r="N29" s="33">
        <v>10000</v>
      </c>
      <c r="O29" s="72">
        <f t="shared" si="0"/>
        <v>10</v>
      </c>
      <c r="P29" s="32">
        <v>10000</v>
      </c>
      <c r="Q29" s="74">
        <f t="shared" si="1"/>
        <v>10</v>
      </c>
      <c r="R29" s="31">
        <v>10000</v>
      </c>
      <c r="S29" s="30"/>
      <c r="T29" s="21"/>
    </row>
    <row r="30" spans="1:20" ht="12.75" customHeight="1" thickBot="1">
      <c r="A30" s="29"/>
      <c r="B30" s="81" t="s">
        <v>90</v>
      </c>
      <c r="C30" s="81"/>
      <c r="D30" s="81"/>
      <c r="E30" s="81"/>
      <c r="F30" s="81"/>
      <c r="G30" s="81"/>
      <c r="H30" s="81"/>
      <c r="I30" s="82"/>
      <c r="J30" s="36">
        <v>1</v>
      </c>
      <c r="K30" s="36">
        <v>13</v>
      </c>
      <c r="L30" s="35" t="s">
        <v>12</v>
      </c>
      <c r="M30" s="34" t="s">
        <v>12</v>
      </c>
      <c r="N30" s="33">
        <v>1762232</v>
      </c>
      <c r="O30" s="72">
        <f t="shared" si="0"/>
        <v>1286</v>
      </c>
      <c r="P30" s="32">
        <f>P32</f>
        <v>1286000</v>
      </c>
      <c r="Q30" s="74">
        <f t="shared" si="1"/>
        <v>1888.9625800000001</v>
      </c>
      <c r="R30" s="31">
        <f>R32</f>
        <v>1888962.58</v>
      </c>
      <c r="S30" s="30"/>
      <c r="T30" s="21"/>
    </row>
    <row r="31" spans="1:20" ht="12.75" customHeight="1" thickBot="1">
      <c r="A31" s="29"/>
      <c r="B31" s="81" t="s">
        <v>15</v>
      </c>
      <c r="C31" s="81"/>
      <c r="D31" s="81"/>
      <c r="E31" s="81"/>
      <c r="F31" s="81"/>
      <c r="G31" s="81"/>
      <c r="H31" s="81"/>
      <c r="I31" s="82"/>
      <c r="J31" s="36">
        <v>1</v>
      </c>
      <c r="K31" s="36">
        <v>13</v>
      </c>
      <c r="L31" s="35" t="s">
        <v>14</v>
      </c>
      <c r="M31" s="34" t="s">
        <v>12</v>
      </c>
      <c r="N31" s="33">
        <v>1762232</v>
      </c>
      <c r="O31" s="72">
        <f t="shared" si="0"/>
        <v>1286</v>
      </c>
      <c r="P31" s="32">
        <f>P32</f>
        <v>1286000</v>
      </c>
      <c r="Q31" s="74">
        <f t="shared" si="1"/>
        <v>1888.9625800000001</v>
      </c>
      <c r="R31" s="31">
        <f>R32</f>
        <v>1888962.58</v>
      </c>
      <c r="S31" s="30"/>
      <c r="T31" s="21"/>
    </row>
    <row r="32" spans="1:20" ht="12.75" customHeight="1" thickBot="1">
      <c r="A32" s="29"/>
      <c r="B32" s="81" t="s">
        <v>89</v>
      </c>
      <c r="C32" s="81"/>
      <c r="D32" s="81"/>
      <c r="E32" s="81"/>
      <c r="F32" s="81"/>
      <c r="G32" s="81"/>
      <c r="H32" s="81"/>
      <c r="I32" s="82"/>
      <c r="J32" s="36">
        <v>1</v>
      </c>
      <c r="K32" s="36">
        <v>13</v>
      </c>
      <c r="L32" s="35" t="s">
        <v>88</v>
      </c>
      <c r="M32" s="34" t="s">
        <v>12</v>
      </c>
      <c r="N32" s="33">
        <v>1762232</v>
      </c>
      <c r="O32" s="72">
        <f t="shared" si="0"/>
        <v>1286</v>
      </c>
      <c r="P32" s="32">
        <f>P33+P35+P37</f>
        <v>1286000</v>
      </c>
      <c r="Q32" s="74">
        <f t="shared" si="1"/>
        <v>1888.9625800000001</v>
      </c>
      <c r="R32" s="31">
        <f>R33+R35+R37</f>
        <v>1888962.58</v>
      </c>
      <c r="S32" s="30"/>
      <c r="T32" s="21"/>
    </row>
    <row r="33" spans="1:20" ht="21.75" customHeight="1" thickBot="1">
      <c r="A33" s="29"/>
      <c r="B33" s="81" t="s">
        <v>7</v>
      </c>
      <c r="C33" s="81"/>
      <c r="D33" s="81"/>
      <c r="E33" s="81"/>
      <c r="F33" s="81"/>
      <c r="G33" s="81"/>
      <c r="H33" s="81"/>
      <c r="I33" s="82"/>
      <c r="J33" s="36">
        <v>1</v>
      </c>
      <c r="K33" s="36">
        <v>13</v>
      </c>
      <c r="L33" s="35" t="s">
        <v>88</v>
      </c>
      <c r="M33" s="34" t="s">
        <v>6</v>
      </c>
      <c r="N33" s="33">
        <v>1722232</v>
      </c>
      <c r="O33" s="72">
        <f t="shared" si="0"/>
        <v>482.86340999999999</v>
      </c>
      <c r="P33" s="32">
        <v>482863.41</v>
      </c>
      <c r="Q33" s="74">
        <f t="shared" si="1"/>
        <v>322.23200000000003</v>
      </c>
      <c r="R33" s="31">
        <v>322232</v>
      </c>
      <c r="S33" s="30"/>
      <c r="T33" s="21"/>
    </row>
    <row r="34" spans="1:20" ht="21.75" customHeight="1" thickBot="1">
      <c r="A34" s="29"/>
      <c r="B34" s="81" t="s">
        <v>5</v>
      </c>
      <c r="C34" s="81"/>
      <c r="D34" s="81"/>
      <c r="E34" s="81"/>
      <c r="F34" s="81"/>
      <c r="G34" s="81"/>
      <c r="H34" s="81"/>
      <c r="I34" s="82"/>
      <c r="J34" s="36">
        <v>1</v>
      </c>
      <c r="K34" s="36">
        <v>13</v>
      </c>
      <c r="L34" s="35" t="s">
        <v>88</v>
      </c>
      <c r="M34" s="34" t="s">
        <v>4</v>
      </c>
      <c r="N34" s="33">
        <v>1722232</v>
      </c>
      <c r="O34" s="72">
        <f t="shared" si="0"/>
        <v>482.86340999999999</v>
      </c>
      <c r="P34" s="32">
        <v>482863.41</v>
      </c>
      <c r="Q34" s="74">
        <f t="shared" si="1"/>
        <v>322.23200000000003</v>
      </c>
      <c r="R34" s="31">
        <v>322232</v>
      </c>
      <c r="S34" s="30"/>
      <c r="T34" s="21"/>
    </row>
    <row r="35" spans="1:20" ht="12.75" customHeight="1" thickBot="1">
      <c r="A35" s="29"/>
      <c r="B35" s="81" t="s">
        <v>29</v>
      </c>
      <c r="C35" s="81"/>
      <c r="D35" s="81"/>
      <c r="E35" s="81"/>
      <c r="F35" s="81"/>
      <c r="G35" s="81"/>
      <c r="H35" s="81"/>
      <c r="I35" s="82"/>
      <c r="J35" s="36">
        <v>1</v>
      </c>
      <c r="K35" s="36">
        <v>13</v>
      </c>
      <c r="L35" s="35" t="s">
        <v>88</v>
      </c>
      <c r="M35" s="34" t="s">
        <v>28</v>
      </c>
      <c r="N35" s="33">
        <v>40000</v>
      </c>
      <c r="O35" s="72">
        <f t="shared" si="0"/>
        <v>40</v>
      </c>
      <c r="P35" s="32">
        <v>40000</v>
      </c>
      <c r="Q35" s="74">
        <f t="shared" si="1"/>
        <v>40</v>
      </c>
      <c r="R35" s="31">
        <v>40000</v>
      </c>
      <c r="S35" s="30"/>
      <c r="T35" s="21"/>
    </row>
    <row r="36" spans="1:20" ht="12.75" customHeight="1" thickBot="1">
      <c r="A36" s="29"/>
      <c r="B36" s="81" t="s">
        <v>27</v>
      </c>
      <c r="C36" s="81"/>
      <c r="D36" s="81"/>
      <c r="E36" s="81"/>
      <c r="F36" s="81"/>
      <c r="G36" s="81"/>
      <c r="H36" s="81"/>
      <c r="I36" s="82"/>
      <c r="J36" s="36">
        <v>1</v>
      </c>
      <c r="K36" s="36">
        <v>13</v>
      </c>
      <c r="L36" s="35" t="s">
        <v>88</v>
      </c>
      <c r="M36" s="34" t="s">
        <v>26</v>
      </c>
      <c r="N36" s="33">
        <v>40000</v>
      </c>
      <c r="O36" s="72">
        <f t="shared" si="0"/>
        <v>40</v>
      </c>
      <c r="P36" s="32">
        <v>40000</v>
      </c>
      <c r="Q36" s="74">
        <f t="shared" si="1"/>
        <v>40</v>
      </c>
      <c r="R36" s="31">
        <v>40000</v>
      </c>
      <c r="S36" s="30"/>
      <c r="T36" s="21"/>
    </row>
    <row r="37" spans="1:20" ht="12.75" customHeight="1" thickBot="1">
      <c r="A37" s="29"/>
      <c r="B37" s="69"/>
      <c r="C37" s="77" t="s">
        <v>122</v>
      </c>
      <c r="D37" s="69"/>
      <c r="E37" s="69"/>
      <c r="F37" s="69"/>
      <c r="G37" s="69"/>
      <c r="H37" s="69"/>
      <c r="I37" s="70"/>
      <c r="J37" s="36">
        <v>1</v>
      </c>
      <c r="K37" s="36">
        <v>13</v>
      </c>
      <c r="L37" s="35">
        <v>20000</v>
      </c>
      <c r="M37" s="34"/>
      <c r="N37" s="33"/>
      <c r="O37" s="72">
        <f t="shared" si="0"/>
        <v>763.13658999999996</v>
      </c>
      <c r="P37" s="32">
        <v>763136.59</v>
      </c>
      <c r="Q37" s="74">
        <f t="shared" si="1"/>
        <v>1526.7305800000001</v>
      </c>
      <c r="R37" s="31">
        <v>1526730.58</v>
      </c>
      <c r="S37" s="30"/>
      <c r="T37" s="21"/>
    </row>
    <row r="38" spans="1:20" ht="12.75" customHeight="1" thickBot="1">
      <c r="A38" s="29"/>
      <c r="B38" s="69"/>
      <c r="C38" s="78" t="s">
        <v>123</v>
      </c>
      <c r="D38" s="69"/>
      <c r="E38" s="69"/>
      <c r="F38" s="69"/>
      <c r="G38" s="69"/>
      <c r="H38" s="69"/>
      <c r="I38" s="70"/>
      <c r="J38" s="36">
        <v>1</v>
      </c>
      <c r="K38" s="36">
        <v>13</v>
      </c>
      <c r="L38" s="35">
        <v>7000020620</v>
      </c>
      <c r="M38" s="34"/>
      <c r="N38" s="33"/>
      <c r="O38" s="72">
        <f t="shared" si="0"/>
        <v>763.13658999999996</v>
      </c>
      <c r="P38" s="32">
        <v>763136.59</v>
      </c>
      <c r="Q38" s="74">
        <f t="shared" si="1"/>
        <v>1526.7305800000001</v>
      </c>
      <c r="R38" s="31">
        <v>1526730.58</v>
      </c>
      <c r="S38" s="30"/>
      <c r="T38" s="21"/>
    </row>
    <row r="39" spans="1:20" ht="12.75" customHeight="1" thickBot="1">
      <c r="A39" s="29"/>
      <c r="B39" s="69"/>
      <c r="C39" s="78" t="s">
        <v>87</v>
      </c>
      <c r="D39" s="69"/>
      <c r="E39" s="69"/>
      <c r="F39" s="69"/>
      <c r="G39" s="69"/>
      <c r="H39" s="69"/>
      <c r="I39" s="70"/>
      <c r="J39" s="36">
        <v>1</v>
      </c>
      <c r="K39" s="36">
        <v>13</v>
      </c>
      <c r="L39" s="35">
        <v>7000020620</v>
      </c>
      <c r="M39" s="34">
        <v>870</v>
      </c>
      <c r="N39" s="33"/>
      <c r="O39" s="72">
        <f t="shared" si="0"/>
        <v>763.13658999999996</v>
      </c>
      <c r="P39" s="32">
        <v>763136.59</v>
      </c>
      <c r="Q39" s="74">
        <f t="shared" si="1"/>
        <v>1526.7305800000001</v>
      </c>
      <c r="R39" s="31">
        <v>1526730.58</v>
      </c>
      <c r="S39" s="30"/>
      <c r="T39" s="21"/>
    </row>
    <row r="40" spans="1:20" ht="12.75" customHeight="1" thickBot="1">
      <c r="A40" s="29"/>
      <c r="B40" s="85" t="s">
        <v>85</v>
      </c>
      <c r="C40" s="85"/>
      <c r="D40" s="85"/>
      <c r="E40" s="85"/>
      <c r="F40" s="85"/>
      <c r="G40" s="85"/>
      <c r="H40" s="85"/>
      <c r="I40" s="86"/>
      <c r="J40" s="41">
        <v>2</v>
      </c>
      <c r="K40" s="41">
        <v>0</v>
      </c>
      <c r="L40" s="40" t="s">
        <v>12</v>
      </c>
      <c r="M40" s="39" t="s">
        <v>12</v>
      </c>
      <c r="N40" s="33">
        <v>219000</v>
      </c>
      <c r="O40" s="75">
        <f t="shared" si="0"/>
        <v>245.5</v>
      </c>
      <c r="P40" s="38">
        <f>P41</f>
        <v>245500</v>
      </c>
      <c r="Q40" s="76">
        <f t="shared" si="1"/>
        <v>260.10000000000002</v>
      </c>
      <c r="R40" s="37">
        <f>R43</f>
        <v>260100</v>
      </c>
      <c r="S40" s="30"/>
      <c r="T40" s="21"/>
    </row>
    <row r="41" spans="1:20" ht="12.75" customHeight="1" thickBot="1">
      <c r="A41" s="29"/>
      <c r="B41" s="81" t="s">
        <v>84</v>
      </c>
      <c r="C41" s="81"/>
      <c r="D41" s="81"/>
      <c r="E41" s="81"/>
      <c r="F41" s="81"/>
      <c r="G41" s="81"/>
      <c r="H41" s="81"/>
      <c r="I41" s="82"/>
      <c r="J41" s="36">
        <v>2</v>
      </c>
      <c r="K41" s="36">
        <v>3</v>
      </c>
      <c r="L41" s="35" t="s">
        <v>12</v>
      </c>
      <c r="M41" s="34" t="s">
        <v>12</v>
      </c>
      <c r="N41" s="33">
        <v>219000</v>
      </c>
      <c r="O41" s="72">
        <f t="shared" si="0"/>
        <v>245.5</v>
      </c>
      <c r="P41" s="32">
        <v>245500</v>
      </c>
      <c r="Q41" s="74">
        <f t="shared" si="1"/>
        <v>260.10000000000002</v>
      </c>
      <c r="R41" s="31">
        <v>260100</v>
      </c>
      <c r="S41" s="30"/>
      <c r="T41" s="21"/>
    </row>
    <row r="42" spans="1:20" ht="12.75" customHeight="1" thickBot="1">
      <c r="A42" s="29"/>
      <c r="B42" s="81" t="s">
        <v>15</v>
      </c>
      <c r="C42" s="81"/>
      <c r="D42" s="81"/>
      <c r="E42" s="81"/>
      <c r="F42" s="81"/>
      <c r="G42" s="81"/>
      <c r="H42" s="81"/>
      <c r="I42" s="82"/>
      <c r="J42" s="36">
        <v>2</v>
      </c>
      <c r="K42" s="36">
        <v>3</v>
      </c>
      <c r="L42" s="35" t="s">
        <v>14</v>
      </c>
      <c r="M42" s="34" t="s">
        <v>12</v>
      </c>
      <c r="N42" s="33">
        <v>219000</v>
      </c>
      <c r="O42" s="72">
        <f t="shared" si="0"/>
        <v>245.5</v>
      </c>
      <c r="P42" s="32">
        <v>245500</v>
      </c>
      <c r="Q42" s="74">
        <f t="shared" si="1"/>
        <v>260.10000000000002</v>
      </c>
      <c r="R42" s="31">
        <v>260100</v>
      </c>
      <c r="S42" s="30"/>
      <c r="T42" s="21"/>
    </row>
    <row r="43" spans="1:20" ht="32.25" customHeight="1" thickBot="1">
      <c r="A43" s="29"/>
      <c r="B43" s="81" t="s">
        <v>83</v>
      </c>
      <c r="C43" s="81"/>
      <c r="D43" s="81"/>
      <c r="E43" s="81"/>
      <c r="F43" s="81"/>
      <c r="G43" s="81"/>
      <c r="H43" s="81"/>
      <c r="I43" s="82"/>
      <c r="J43" s="36">
        <v>2</v>
      </c>
      <c r="K43" s="36">
        <v>3</v>
      </c>
      <c r="L43" s="35" t="s">
        <v>81</v>
      </c>
      <c r="M43" s="34" t="s">
        <v>12</v>
      </c>
      <c r="N43" s="33">
        <v>219000</v>
      </c>
      <c r="O43" s="72">
        <f t="shared" si="0"/>
        <v>245.5</v>
      </c>
      <c r="P43" s="32">
        <v>245500</v>
      </c>
      <c r="Q43" s="74">
        <f t="shared" si="1"/>
        <v>260.10000000000002</v>
      </c>
      <c r="R43" s="31">
        <v>260100</v>
      </c>
      <c r="S43" s="30"/>
      <c r="T43" s="21"/>
    </row>
    <row r="44" spans="1:20" ht="53.25" customHeight="1" thickBot="1">
      <c r="A44" s="29"/>
      <c r="B44" s="81" t="s">
        <v>11</v>
      </c>
      <c r="C44" s="81"/>
      <c r="D44" s="81"/>
      <c r="E44" s="81"/>
      <c r="F44" s="81"/>
      <c r="G44" s="81"/>
      <c r="H44" s="81"/>
      <c r="I44" s="82"/>
      <c r="J44" s="36">
        <v>2</v>
      </c>
      <c r="K44" s="36">
        <v>3</v>
      </c>
      <c r="L44" s="35" t="s">
        <v>81</v>
      </c>
      <c r="M44" s="34" t="s">
        <v>10</v>
      </c>
      <c r="N44" s="33">
        <v>219000</v>
      </c>
      <c r="O44" s="72">
        <f t="shared" si="0"/>
        <v>245.5</v>
      </c>
      <c r="P44" s="32">
        <v>245500</v>
      </c>
      <c r="Q44" s="74">
        <f t="shared" si="1"/>
        <v>260.10000000000002</v>
      </c>
      <c r="R44" s="31">
        <v>260100</v>
      </c>
      <c r="S44" s="30"/>
      <c r="T44" s="21"/>
    </row>
    <row r="45" spans="1:20" ht="21.75" customHeight="1" thickBot="1">
      <c r="A45" s="29"/>
      <c r="B45" s="81" t="s">
        <v>82</v>
      </c>
      <c r="C45" s="81"/>
      <c r="D45" s="81"/>
      <c r="E45" s="81"/>
      <c r="F45" s="81"/>
      <c r="G45" s="81"/>
      <c r="H45" s="81"/>
      <c r="I45" s="82"/>
      <c r="J45" s="36">
        <v>2</v>
      </c>
      <c r="K45" s="36">
        <v>3</v>
      </c>
      <c r="L45" s="35" t="s">
        <v>81</v>
      </c>
      <c r="M45" s="34" t="s">
        <v>80</v>
      </c>
      <c r="N45" s="33">
        <v>219000</v>
      </c>
      <c r="O45" s="72">
        <f t="shared" si="0"/>
        <v>245.5</v>
      </c>
      <c r="P45" s="32">
        <v>245500</v>
      </c>
      <c r="Q45" s="74">
        <f t="shared" si="1"/>
        <v>260.10000000000002</v>
      </c>
      <c r="R45" s="31">
        <v>260100</v>
      </c>
      <c r="S45" s="30"/>
      <c r="T45" s="21"/>
    </row>
    <row r="46" spans="1:20" ht="21.75" customHeight="1" thickBot="1">
      <c r="A46" s="29"/>
      <c r="B46" s="85" t="s">
        <v>79</v>
      </c>
      <c r="C46" s="85"/>
      <c r="D46" s="85"/>
      <c r="E46" s="85"/>
      <c r="F46" s="85"/>
      <c r="G46" s="85"/>
      <c r="H46" s="85"/>
      <c r="I46" s="86"/>
      <c r="J46" s="41">
        <v>3</v>
      </c>
      <c r="K46" s="41">
        <v>0</v>
      </c>
      <c r="L46" s="40" t="s">
        <v>12</v>
      </c>
      <c r="M46" s="39" t="s">
        <v>12</v>
      </c>
      <c r="N46" s="33">
        <v>211416</v>
      </c>
      <c r="O46" s="75">
        <f t="shared" si="0"/>
        <v>139.10599999999999</v>
      </c>
      <c r="P46" s="38">
        <f>P47+P53+P67</f>
        <v>139106</v>
      </c>
      <c r="Q46" s="76">
        <f t="shared" si="1"/>
        <v>139.10599999999999</v>
      </c>
      <c r="R46" s="37">
        <f>R47+R53+R67</f>
        <v>139106</v>
      </c>
      <c r="S46" s="30"/>
      <c r="T46" s="21"/>
    </row>
    <row r="47" spans="1:20" ht="12.75" customHeight="1" thickBot="1">
      <c r="A47" s="29"/>
      <c r="B47" s="81" t="s">
        <v>78</v>
      </c>
      <c r="C47" s="81"/>
      <c r="D47" s="81"/>
      <c r="E47" s="81"/>
      <c r="F47" s="81"/>
      <c r="G47" s="81"/>
      <c r="H47" s="81"/>
      <c r="I47" s="82"/>
      <c r="J47" s="36">
        <v>3</v>
      </c>
      <c r="K47" s="36">
        <v>4</v>
      </c>
      <c r="L47" s="35" t="s">
        <v>12</v>
      </c>
      <c r="M47" s="34" t="s">
        <v>12</v>
      </c>
      <c r="N47" s="33">
        <v>26000</v>
      </c>
      <c r="O47" s="72">
        <f t="shared" si="0"/>
        <v>15.5</v>
      </c>
      <c r="P47" s="32">
        <v>15500</v>
      </c>
      <c r="Q47" s="74">
        <f t="shared" si="1"/>
        <v>15.5</v>
      </c>
      <c r="R47" s="31">
        <v>15500</v>
      </c>
      <c r="S47" s="30"/>
      <c r="T47" s="21"/>
    </row>
    <row r="48" spans="1:20" ht="32.25" customHeight="1" thickBot="1">
      <c r="A48" s="29"/>
      <c r="B48" s="81" t="s">
        <v>77</v>
      </c>
      <c r="C48" s="81"/>
      <c r="D48" s="81"/>
      <c r="E48" s="81"/>
      <c r="F48" s="81"/>
      <c r="G48" s="81"/>
      <c r="H48" s="81"/>
      <c r="I48" s="82"/>
      <c r="J48" s="36">
        <v>3</v>
      </c>
      <c r="K48" s="36">
        <v>4</v>
      </c>
      <c r="L48" s="35" t="s">
        <v>76</v>
      </c>
      <c r="M48" s="34" t="s">
        <v>12</v>
      </c>
      <c r="N48" s="33">
        <v>26000</v>
      </c>
      <c r="O48" s="72">
        <f t="shared" si="0"/>
        <v>15.5</v>
      </c>
      <c r="P48" s="32">
        <v>15500</v>
      </c>
      <c r="Q48" s="74">
        <f t="shared" si="1"/>
        <v>15.5</v>
      </c>
      <c r="R48" s="31">
        <v>15500</v>
      </c>
      <c r="S48" s="30"/>
      <c r="T48" s="21"/>
    </row>
    <row r="49" spans="1:20" ht="21.75" customHeight="1" thickBot="1">
      <c r="A49" s="29"/>
      <c r="B49" s="81" t="s">
        <v>75</v>
      </c>
      <c r="C49" s="81"/>
      <c r="D49" s="81"/>
      <c r="E49" s="81"/>
      <c r="F49" s="81"/>
      <c r="G49" s="81"/>
      <c r="H49" s="81"/>
      <c r="I49" s="82"/>
      <c r="J49" s="36">
        <v>3</v>
      </c>
      <c r="K49" s="36">
        <v>4</v>
      </c>
      <c r="L49" s="35" t="s">
        <v>74</v>
      </c>
      <c r="M49" s="34" t="s">
        <v>12</v>
      </c>
      <c r="N49" s="33">
        <v>26000</v>
      </c>
      <c r="O49" s="72">
        <f t="shared" si="0"/>
        <v>15.5</v>
      </c>
      <c r="P49" s="32">
        <v>15500</v>
      </c>
      <c r="Q49" s="74">
        <f t="shared" si="1"/>
        <v>15.5</v>
      </c>
      <c r="R49" s="31">
        <v>15500</v>
      </c>
      <c r="S49" s="30"/>
      <c r="T49" s="21"/>
    </row>
    <row r="50" spans="1:20" ht="53.25" customHeight="1" thickBot="1">
      <c r="A50" s="29"/>
      <c r="B50" s="81" t="s">
        <v>73</v>
      </c>
      <c r="C50" s="81"/>
      <c r="D50" s="81"/>
      <c r="E50" s="81"/>
      <c r="F50" s="81"/>
      <c r="G50" s="81"/>
      <c r="H50" s="81"/>
      <c r="I50" s="82"/>
      <c r="J50" s="36">
        <v>3</v>
      </c>
      <c r="K50" s="36">
        <v>4</v>
      </c>
      <c r="L50" s="35" t="s">
        <v>72</v>
      </c>
      <c r="M50" s="34" t="s">
        <v>12</v>
      </c>
      <c r="N50" s="33">
        <v>26000</v>
      </c>
      <c r="O50" s="72">
        <f t="shared" si="0"/>
        <v>15.5</v>
      </c>
      <c r="P50" s="32">
        <v>15500</v>
      </c>
      <c r="Q50" s="74">
        <f t="shared" si="1"/>
        <v>15.5</v>
      </c>
      <c r="R50" s="31">
        <v>15500</v>
      </c>
      <c r="S50" s="30"/>
      <c r="T50" s="21"/>
    </row>
    <row r="51" spans="1:20" ht="21.75" customHeight="1" thickBot="1">
      <c r="A51" s="29"/>
      <c r="B51" s="81" t="s">
        <v>7</v>
      </c>
      <c r="C51" s="81"/>
      <c r="D51" s="81"/>
      <c r="E51" s="81"/>
      <c r="F51" s="81"/>
      <c r="G51" s="81"/>
      <c r="H51" s="81"/>
      <c r="I51" s="82"/>
      <c r="J51" s="36">
        <v>3</v>
      </c>
      <c r="K51" s="36">
        <v>4</v>
      </c>
      <c r="L51" s="35" t="s">
        <v>72</v>
      </c>
      <c r="M51" s="34" t="s">
        <v>6</v>
      </c>
      <c r="N51" s="33">
        <v>26000</v>
      </c>
      <c r="O51" s="72">
        <f t="shared" si="0"/>
        <v>15.5</v>
      </c>
      <c r="P51" s="32">
        <v>15500</v>
      </c>
      <c r="Q51" s="74">
        <f t="shared" si="1"/>
        <v>15.5</v>
      </c>
      <c r="R51" s="31">
        <v>15500</v>
      </c>
      <c r="S51" s="30"/>
      <c r="T51" s="21"/>
    </row>
    <row r="52" spans="1:20" ht="21.75" customHeight="1" thickBot="1">
      <c r="A52" s="29"/>
      <c r="B52" s="81" t="s">
        <v>5</v>
      </c>
      <c r="C52" s="81"/>
      <c r="D52" s="81"/>
      <c r="E52" s="81"/>
      <c r="F52" s="81"/>
      <c r="G52" s="81"/>
      <c r="H52" s="81"/>
      <c r="I52" s="82"/>
      <c r="J52" s="36">
        <v>3</v>
      </c>
      <c r="K52" s="36">
        <v>4</v>
      </c>
      <c r="L52" s="35" t="s">
        <v>72</v>
      </c>
      <c r="M52" s="34" t="s">
        <v>4</v>
      </c>
      <c r="N52" s="33">
        <v>26000</v>
      </c>
      <c r="O52" s="72">
        <f t="shared" si="0"/>
        <v>15.5</v>
      </c>
      <c r="P52" s="32">
        <v>15500</v>
      </c>
      <c r="Q52" s="74">
        <f t="shared" si="1"/>
        <v>15.5</v>
      </c>
      <c r="R52" s="31">
        <v>15500</v>
      </c>
      <c r="S52" s="30"/>
      <c r="T52" s="21"/>
    </row>
    <row r="53" spans="1:20" ht="32.25" customHeight="1" thickBot="1">
      <c r="A53" s="29"/>
      <c r="B53" s="81" t="s">
        <v>71</v>
      </c>
      <c r="C53" s="81"/>
      <c r="D53" s="81"/>
      <c r="E53" s="81"/>
      <c r="F53" s="81"/>
      <c r="G53" s="81"/>
      <c r="H53" s="81"/>
      <c r="I53" s="82"/>
      <c r="J53" s="36">
        <v>3</v>
      </c>
      <c r="K53" s="36">
        <v>10</v>
      </c>
      <c r="L53" s="35" t="s">
        <v>12</v>
      </c>
      <c r="M53" s="34" t="s">
        <v>12</v>
      </c>
      <c r="N53" s="33">
        <v>162556</v>
      </c>
      <c r="O53" s="72">
        <f t="shared" si="0"/>
        <v>100.556</v>
      </c>
      <c r="P53" s="32">
        <f>P54+P63</f>
        <v>100556</v>
      </c>
      <c r="Q53" s="74">
        <f t="shared" si="1"/>
        <v>100.556</v>
      </c>
      <c r="R53" s="31">
        <f>R54+R63</f>
        <v>100556</v>
      </c>
      <c r="S53" s="30"/>
      <c r="T53" s="21"/>
    </row>
    <row r="54" spans="1:20" ht="32.25" customHeight="1" thickBot="1">
      <c r="A54" s="29"/>
      <c r="B54" s="81" t="s">
        <v>70</v>
      </c>
      <c r="C54" s="81"/>
      <c r="D54" s="81"/>
      <c r="E54" s="81"/>
      <c r="F54" s="81"/>
      <c r="G54" s="81"/>
      <c r="H54" s="81"/>
      <c r="I54" s="82"/>
      <c r="J54" s="36">
        <v>3</v>
      </c>
      <c r="K54" s="36">
        <v>10</v>
      </c>
      <c r="L54" s="35" t="s">
        <v>69</v>
      </c>
      <c r="M54" s="34" t="s">
        <v>12</v>
      </c>
      <c r="N54" s="33">
        <v>55556</v>
      </c>
      <c r="O54" s="72">
        <f t="shared" si="0"/>
        <v>55.555999999999997</v>
      </c>
      <c r="P54" s="32">
        <v>55556</v>
      </c>
      <c r="Q54" s="74">
        <f t="shared" si="1"/>
        <v>55.555999999999997</v>
      </c>
      <c r="R54" s="31">
        <v>55556</v>
      </c>
      <c r="S54" s="30"/>
      <c r="T54" s="21"/>
    </row>
    <row r="55" spans="1:20" ht="21.75" customHeight="1" thickBot="1">
      <c r="A55" s="29"/>
      <c r="B55" s="81" t="s">
        <v>68</v>
      </c>
      <c r="C55" s="81"/>
      <c r="D55" s="81"/>
      <c r="E55" s="81"/>
      <c r="F55" s="81"/>
      <c r="G55" s="81"/>
      <c r="H55" s="81"/>
      <c r="I55" s="82"/>
      <c r="J55" s="36">
        <v>3</v>
      </c>
      <c r="K55" s="36">
        <v>10</v>
      </c>
      <c r="L55" s="35" t="s">
        <v>67</v>
      </c>
      <c r="M55" s="34" t="s">
        <v>12</v>
      </c>
      <c r="N55" s="33">
        <v>55556</v>
      </c>
      <c r="O55" s="72">
        <f t="shared" si="0"/>
        <v>55.555999999999997</v>
      </c>
      <c r="P55" s="32">
        <v>55556</v>
      </c>
      <c r="Q55" s="74">
        <f t="shared" si="1"/>
        <v>55.555999999999997</v>
      </c>
      <c r="R55" s="31">
        <v>55556</v>
      </c>
      <c r="S55" s="30"/>
      <c r="T55" s="21"/>
    </row>
    <row r="56" spans="1:20" ht="32.25" customHeight="1" thickBot="1">
      <c r="A56" s="29"/>
      <c r="B56" s="81" t="s">
        <v>66</v>
      </c>
      <c r="C56" s="81"/>
      <c r="D56" s="81"/>
      <c r="E56" s="81"/>
      <c r="F56" s="81"/>
      <c r="G56" s="81"/>
      <c r="H56" s="81"/>
      <c r="I56" s="82"/>
      <c r="J56" s="36">
        <v>3</v>
      </c>
      <c r="K56" s="36">
        <v>10</v>
      </c>
      <c r="L56" s="35" t="s">
        <v>65</v>
      </c>
      <c r="M56" s="34" t="s">
        <v>12</v>
      </c>
      <c r="N56" s="33">
        <v>55556</v>
      </c>
      <c r="O56" s="72">
        <f t="shared" si="0"/>
        <v>55.555999999999997</v>
      </c>
      <c r="P56" s="32">
        <v>55556</v>
      </c>
      <c r="Q56" s="74">
        <f t="shared" si="1"/>
        <v>55.555999999999997</v>
      </c>
      <c r="R56" s="31">
        <v>55556</v>
      </c>
      <c r="S56" s="30"/>
      <c r="T56" s="21"/>
    </row>
    <row r="57" spans="1:20" ht="21.75" customHeight="1" thickBot="1">
      <c r="A57" s="29"/>
      <c r="B57" s="81" t="s">
        <v>64</v>
      </c>
      <c r="C57" s="81"/>
      <c r="D57" s="81"/>
      <c r="E57" s="81"/>
      <c r="F57" s="81"/>
      <c r="G57" s="81"/>
      <c r="H57" s="81"/>
      <c r="I57" s="82"/>
      <c r="J57" s="36">
        <v>3</v>
      </c>
      <c r="K57" s="36">
        <v>10</v>
      </c>
      <c r="L57" s="35" t="s">
        <v>63</v>
      </c>
      <c r="M57" s="34" t="s">
        <v>12</v>
      </c>
      <c r="N57" s="33">
        <v>50000</v>
      </c>
      <c r="O57" s="72">
        <f t="shared" si="0"/>
        <v>50</v>
      </c>
      <c r="P57" s="32">
        <v>50000</v>
      </c>
      <c r="Q57" s="74">
        <f t="shared" si="1"/>
        <v>50</v>
      </c>
      <c r="R57" s="31">
        <v>50000</v>
      </c>
      <c r="S57" s="30"/>
      <c r="T57" s="21"/>
    </row>
    <row r="58" spans="1:20" ht="21.75" customHeight="1" thickBot="1">
      <c r="A58" s="29"/>
      <c r="B58" s="81" t="s">
        <v>7</v>
      </c>
      <c r="C58" s="81"/>
      <c r="D58" s="81"/>
      <c r="E58" s="81"/>
      <c r="F58" s="81"/>
      <c r="G58" s="81"/>
      <c r="H58" s="81"/>
      <c r="I58" s="82"/>
      <c r="J58" s="36">
        <v>3</v>
      </c>
      <c r="K58" s="36">
        <v>10</v>
      </c>
      <c r="L58" s="35" t="s">
        <v>63</v>
      </c>
      <c r="M58" s="34" t="s">
        <v>6</v>
      </c>
      <c r="N58" s="33">
        <v>50000</v>
      </c>
      <c r="O58" s="72">
        <f t="shared" si="0"/>
        <v>50</v>
      </c>
      <c r="P58" s="32">
        <v>50000</v>
      </c>
      <c r="Q58" s="74">
        <f t="shared" si="1"/>
        <v>50</v>
      </c>
      <c r="R58" s="31">
        <v>50000</v>
      </c>
      <c r="S58" s="30"/>
      <c r="T58" s="21"/>
    </row>
    <row r="59" spans="1:20" ht="21.75" customHeight="1" thickBot="1">
      <c r="A59" s="29"/>
      <c r="B59" s="81" t="s">
        <v>5</v>
      </c>
      <c r="C59" s="81"/>
      <c r="D59" s="81"/>
      <c r="E59" s="81"/>
      <c r="F59" s="81"/>
      <c r="G59" s="81"/>
      <c r="H59" s="81"/>
      <c r="I59" s="82"/>
      <c r="J59" s="36">
        <v>3</v>
      </c>
      <c r="K59" s="36">
        <v>10</v>
      </c>
      <c r="L59" s="35" t="s">
        <v>63</v>
      </c>
      <c r="M59" s="34" t="s">
        <v>4</v>
      </c>
      <c r="N59" s="33">
        <v>50000</v>
      </c>
      <c r="O59" s="72">
        <f t="shared" si="0"/>
        <v>50</v>
      </c>
      <c r="P59" s="32">
        <v>50000</v>
      </c>
      <c r="Q59" s="74">
        <f t="shared" si="1"/>
        <v>50</v>
      </c>
      <c r="R59" s="31">
        <v>50000</v>
      </c>
      <c r="S59" s="30"/>
      <c r="T59" s="21"/>
    </row>
    <row r="60" spans="1:20" ht="21.75" customHeight="1" thickBot="1">
      <c r="A60" s="29"/>
      <c r="B60" s="81" t="s">
        <v>62</v>
      </c>
      <c r="C60" s="81"/>
      <c r="D60" s="81"/>
      <c r="E60" s="81"/>
      <c r="F60" s="81"/>
      <c r="G60" s="81"/>
      <c r="H60" s="81"/>
      <c r="I60" s="82"/>
      <c r="J60" s="36">
        <v>3</v>
      </c>
      <c r="K60" s="36">
        <v>10</v>
      </c>
      <c r="L60" s="35" t="s">
        <v>61</v>
      </c>
      <c r="M60" s="34" t="s">
        <v>12</v>
      </c>
      <c r="N60" s="33">
        <v>5556</v>
      </c>
      <c r="O60" s="72">
        <f t="shared" si="0"/>
        <v>5.556</v>
      </c>
      <c r="P60" s="32">
        <v>5556</v>
      </c>
      <c r="Q60" s="74">
        <f t="shared" si="1"/>
        <v>5.556</v>
      </c>
      <c r="R60" s="31">
        <v>5556</v>
      </c>
      <c r="S60" s="30"/>
      <c r="T60" s="21"/>
    </row>
    <row r="61" spans="1:20" ht="21.75" customHeight="1" thickBot="1">
      <c r="A61" s="29"/>
      <c r="B61" s="81" t="s">
        <v>7</v>
      </c>
      <c r="C61" s="81"/>
      <c r="D61" s="81"/>
      <c r="E61" s="81"/>
      <c r="F61" s="81"/>
      <c r="G61" s="81"/>
      <c r="H61" s="81"/>
      <c r="I61" s="82"/>
      <c r="J61" s="36">
        <v>3</v>
      </c>
      <c r="K61" s="36">
        <v>10</v>
      </c>
      <c r="L61" s="35" t="s">
        <v>61</v>
      </c>
      <c r="M61" s="34" t="s">
        <v>6</v>
      </c>
      <c r="N61" s="33">
        <v>5556</v>
      </c>
      <c r="O61" s="72">
        <f t="shared" si="0"/>
        <v>5.556</v>
      </c>
      <c r="P61" s="32">
        <v>5556</v>
      </c>
      <c r="Q61" s="74">
        <f t="shared" si="1"/>
        <v>5.556</v>
      </c>
      <c r="R61" s="31">
        <v>5556</v>
      </c>
      <c r="S61" s="30"/>
      <c r="T61" s="21"/>
    </row>
    <row r="62" spans="1:20" ht="21.75" customHeight="1" thickBot="1">
      <c r="A62" s="29"/>
      <c r="B62" s="81" t="s">
        <v>5</v>
      </c>
      <c r="C62" s="81"/>
      <c r="D62" s="81"/>
      <c r="E62" s="81"/>
      <c r="F62" s="81"/>
      <c r="G62" s="81"/>
      <c r="H62" s="81"/>
      <c r="I62" s="82"/>
      <c r="J62" s="36">
        <v>3</v>
      </c>
      <c r="K62" s="36">
        <v>10</v>
      </c>
      <c r="L62" s="35" t="s">
        <v>61</v>
      </c>
      <c r="M62" s="34" t="s">
        <v>4</v>
      </c>
      <c r="N62" s="33">
        <v>5556</v>
      </c>
      <c r="O62" s="72">
        <f t="shared" si="0"/>
        <v>5.556</v>
      </c>
      <c r="P62" s="32">
        <v>5556</v>
      </c>
      <c r="Q62" s="74">
        <f t="shared" si="1"/>
        <v>5.556</v>
      </c>
      <c r="R62" s="31">
        <v>5556</v>
      </c>
      <c r="S62" s="30"/>
      <c r="T62" s="21"/>
    </row>
    <row r="63" spans="1:20" ht="12.75" customHeight="1" thickBot="1">
      <c r="A63" s="29"/>
      <c r="B63" s="81" t="s">
        <v>15</v>
      </c>
      <c r="C63" s="81"/>
      <c r="D63" s="81"/>
      <c r="E63" s="81"/>
      <c r="F63" s="81"/>
      <c r="G63" s="81"/>
      <c r="H63" s="81"/>
      <c r="I63" s="82"/>
      <c r="J63" s="36">
        <v>3</v>
      </c>
      <c r="K63" s="36">
        <v>10</v>
      </c>
      <c r="L63" s="35" t="s">
        <v>14</v>
      </c>
      <c r="M63" s="34" t="s">
        <v>12</v>
      </c>
      <c r="N63" s="33">
        <v>107000</v>
      </c>
      <c r="O63" s="72">
        <f t="shared" si="0"/>
        <v>45</v>
      </c>
      <c r="P63" s="32">
        <v>45000</v>
      </c>
      <c r="Q63" s="74">
        <f t="shared" si="1"/>
        <v>45</v>
      </c>
      <c r="R63" s="31">
        <v>45000</v>
      </c>
      <c r="S63" s="30"/>
      <c r="T63" s="21"/>
    </row>
    <row r="64" spans="1:20" ht="12.75" customHeight="1" thickBot="1">
      <c r="A64" s="29"/>
      <c r="B64" s="81" t="s">
        <v>23</v>
      </c>
      <c r="C64" s="81"/>
      <c r="D64" s="81"/>
      <c r="E64" s="81"/>
      <c r="F64" s="81"/>
      <c r="G64" s="81"/>
      <c r="H64" s="81"/>
      <c r="I64" s="82"/>
      <c r="J64" s="36">
        <v>3</v>
      </c>
      <c r="K64" s="36">
        <v>10</v>
      </c>
      <c r="L64" s="35" t="s">
        <v>19</v>
      </c>
      <c r="M64" s="34" t="s">
        <v>12</v>
      </c>
      <c r="N64" s="33">
        <v>107000</v>
      </c>
      <c r="O64" s="72">
        <f t="shared" si="0"/>
        <v>45</v>
      </c>
      <c r="P64" s="32">
        <v>45000</v>
      </c>
      <c r="Q64" s="74">
        <f t="shared" si="1"/>
        <v>45</v>
      </c>
      <c r="R64" s="31">
        <v>45000</v>
      </c>
      <c r="S64" s="30"/>
      <c r="T64" s="21"/>
    </row>
    <row r="65" spans="1:20" ht="21.75" customHeight="1" thickBot="1">
      <c r="A65" s="29"/>
      <c r="B65" s="81" t="s">
        <v>7</v>
      </c>
      <c r="C65" s="81"/>
      <c r="D65" s="81"/>
      <c r="E65" s="81"/>
      <c r="F65" s="81"/>
      <c r="G65" s="81"/>
      <c r="H65" s="81"/>
      <c r="I65" s="82"/>
      <c r="J65" s="36">
        <v>3</v>
      </c>
      <c r="K65" s="36">
        <v>10</v>
      </c>
      <c r="L65" s="35" t="s">
        <v>19</v>
      </c>
      <c r="M65" s="34" t="s">
        <v>6</v>
      </c>
      <c r="N65" s="33">
        <v>107000</v>
      </c>
      <c r="O65" s="72">
        <f t="shared" si="0"/>
        <v>45</v>
      </c>
      <c r="P65" s="32">
        <v>45000</v>
      </c>
      <c r="Q65" s="74">
        <f t="shared" si="1"/>
        <v>45</v>
      </c>
      <c r="R65" s="31">
        <v>45000</v>
      </c>
      <c r="S65" s="30"/>
      <c r="T65" s="21"/>
    </row>
    <row r="66" spans="1:20" ht="21.75" customHeight="1" thickBot="1">
      <c r="A66" s="29"/>
      <c r="B66" s="81" t="s">
        <v>5</v>
      </c>
      <c r="C66" s="81"/>
      <c r="D66" s="81"/>
      <c r="E66" s="81"/>
      <c r="F66" s="81"/>
      <c r="G66" s="81"/>
      <c r="H66" s="81"/>
      <c r="I66" s="82"/>
      <c r="J66" s="36">
        <v>3</v>
      </c>
      <c r="K66" s="36">
        <v>10</v>
      </c>
      <c r="L66" s="35" t="s">
        <v>19</v>
      </c>
      <c r="M66" s="34" t="s">
        <v>4</v>
      </c>
      <c r="N66" s="33">
        <v>107000</v>
      </c>
      <c r="O66" s="72">
        <f t="shared" si="0"/>
        <v>45</v>
      </c>
      <c r="P66" s="32">
        <v>45000</v>
      </c>
      <c r="Q66" s="74">
        <f t="shared" si="1"/>
        <v>45</v>
      </c>
      <c r="R66" s="31">
        <v>45000</v>
      </c>
      <c r="S66" s="30"/>
      <c r="T66" s="21"/>
    </row>
    <row r="67" spans="1:20" ht="21.75" customHeight="1" thickBot="1">
      <c r="A67" s="29"/>
      <c r="B67" s="81" t="s">
        <v>60</v>
      </c>
      <c r="C67" s="81"/>
      <c r="D67" s="81"/>
      <c r="E67" s="81"/>
      <c r="F67" s="81"/>
      <c r="G67" s="81"/>
      <c r="H67" s="81"/>
      <c r="I67" s="82"/>
      <c r="J67" s="36">
        <v>3</v>
      </c>
      <c r="K67" s="36">
        <v>14</v>
      </c>
      <c r="L67" s="35" t="s">
        <v>12</v>
      </c>
      <c r="M67" s="34" t="s">
        <v>12</v>
      </c>
      <c r="N67" s="33">
        <v>22860</v>
      </c>
      <c r="O67" s="72">
        <f t="shared" si="0"/>
        <v>23.05</v>
      </c>
      <c r="P67" s="32">
        <v>23050</v>
      </c>
      <c r="Q67" s="74">
        <f t="shared" si="1"/>
        <v>23.05</v>
      </c>
      <c r="R67" s="31">
        <v>23050</v>
      </c>
      <c r="S67" s="30"/>
      <c r="T67" s="21"/>
    </row>
    <row r="68" spans="1:20" ht="42.75" customHeight="1" thickBot="1">
      <c r="A68" s="29"/>
      <c r="B68" s="81" t="s">
        <v>59</v>
      </c>
      <c r="C68" s="81"/>
      <c r="D68" s="81"/>
      <c r="E68" s="81"/>
      <c r="F68" s="81"/>
      <c r="G68" s="81"/>
      <c r="H68" s="81"/>
      <c r="I68" s="82"/>
      <c r="J68" s="36">
        <v>3</v>
      </c>
      <c r="K68" s="36">
        <v>14</v>
      </c>
      <c r="L68" s="35" t="s">
        <v>58</v>
      </c>
      <c r="M68" s="34" t="s">
        <v>12</v>
      </c>
      <c r="N68" s="33">
        <v>22860</v>
      </c>
      <c r="O68" s="72">
        <f t="shared" si="0"/>
        <v>23.05</v>
      </c>
      <c r="P68" s="32">
        <v>23050</v>
      </c>
      <c r="Q68" s="74">
        <f t="shared" si="1"/>
        <v>23.05</v>
      </c>
      <c r="R68" s="31">
        <v>23050</v>
      </c>
      <c r="S68" s="30"/>
      <c r="T68" s="21"/>
    </row>
    <row r="69" spans="1:20" ht="12.75" customHeight="1" thickBot="1">
      <c r="A69" s="29"/>
      <c r="B69" s="81" t="s">
        <v>57</v>
      </c>
      <c r="C69" s="81"/>
      <c r="D69" s="81"/>
      <c r="E69" s="81"/>
      <c r="F69" s="81"/>
      <c r="G69" s="81"/>
      <c r="H69" s="81"/>
      <c r="I69" s="82"/>
      <c r="J69" s="36">
        <v>3</v>
      </c>
      <c r="K69" s="36">
        <v>14</v>
      </c>
      <c r="L69" s="35" t="s">
        <v>56</v>
      </c>
      <c r="M69" s="34" t="s">
        <v>12</v>
      </c>
      <c r="N69" s="33">
        <v>22860</v>
      </c>
      <c r="O69" s="72">
        <f t="shared" si="0"/>
        <v>23.05</v>
      </c>
      <c r="P69" s="32">
        <f>P70</f>
        <v>23050</v>
      </c>
      <c r="Q69" s="74">
        <f t="shared" si="1"/>
        <v>23.05</v>
      </c>
      <c r="R69" s="31">
        <v>23050</v>
      </c>
      <c r="S69" s="30"/>
      <c r="T69" s="21"/>
    </row>
    <row r="70" spans="1:20" ht="32.25" customHeight="1" thickBot="1">
      <c r="A70" s="29"/>
      <c r="B70" s="81" t="s">
        <v>55</v>
      </c>
      <c r="C70" s="81"/>
      <c r="D70" s="81"/>
      <c r="E70" s="81"/>
      <c r="F70" s="81"/>
      <c r="G70" s="81"/>
      <c r="H70" s="81"/>
      <c r="I70" s="82"/>
      <c r="J70" s="36">
        <v>3</v>
      </c>
      <c r="K70" s="36">
        <v>14</v>
      </c>
      <c r="L70" s="35" t="s">
        <v>54</v>
      </c>
      <c r="M70" s="34" t="s">
        <v>12</v>
      </c>
      <c r="N70" s="33">
        <v>22860</v>
      </c>
      <c r="O70" s="72">
        <f t="shared" si="0"/>
        <v>23.05</v>
      </c>
      <c r="P70" s="32">
        <f>P71+P74</f>
        <v>23050</v>
      </c>
      <c r="Q70" s="74">
        <f t="shared" si="1"/>
        <v>23.05</v>
      </c>
      <c r="R70" s="31">
        <f>R71+R74</f>
        <v>23050</v>
      </c>
      <c r="S70" s="30"/>
      <c r="T70" s="21"/>
    </row>
    <row r="71" spans="1:20" ht="21.75" customHeight="1" thickBot="1">
      <c r="A71" s="29"/>
      <c r="B71" s="81" t="s">
        <v>53</v>
      </c>
      <c r="C71" s="81"/>
      <c r="D71" s="81"/>
      <c r="E71" s="81"/>
      <c r="F71" s="81"/>
      <c r="G71" s="81"/>
      <c r="H71" s="81"/>
      <c r="I71" s="82"/>
      <c r="J71" s="36">
        <v>3</v>
      </c>
      <c r="K71" s="36">
        <v>14</v>
      </c>
      <c r="L71" s="35" t="s">
        <v>52</v>
      </c>
      <c r="M71" s="34" t="s">
        <v>12</v>
      </c>
      <c r="N71" s="33">
        <v>16000</v>
      </c>
      <c r="O71" s="72">
        <f t="shared" si="0"/>
        <v>11.525</v>
      </c>
      <c r="P71" s="32">
        <v>11525</v>
      </c>
      <c r="Q71" s="74">
        <f t="shared" si="1"/>
        <v>11.525</v>
      </c>
      <c r="R71" s="31">
        <v>11525</v>
      </c>
      <c r="S71" s="30"/>
      <c r="T71" s="21"/>
    </row>
    <row r="72" spans="1:20" ht="21.75" customHeight="1" thickBot="1">
      <c r="A72" s="29"/>
      <c r="B72" s="81" t="s">
        <v>7</v>
      </c>
      <c r="C72" s="81"/>
      <c r="D72" s="81"/>
      <c r="E72" s="81"/>
      <c r="F72" s="81"/>
      <c r="G72" s="81"/>
      <c r="H72" s="81"/>
      <c r="I72" s="82"/>
      <c r="J72" s="36">
        <v>3</v>
      </c>
      <c r="K72" s="36">
        <v>14</v>
      </c>
      <c r="L72" s="35" t="s">
        <v>52</v>
      </c>
      <c r="M72" s="34" t="s">
        <v>6</v>
      </c>
      <c r="N72" s="33">
        <v>16000</v>
      </c>
      <c r="O72" s="72">
        <f t="shared" si="0"/>
        <v>11.525</v>
      </c>
      <c r="P72" s="32">
        <v>11525</v>
      </c>
      <c r="Q72" s="74">
        <f t="shared" si="1"/>
        <v>11.525</v>
      </c>
      <c r="R72" s="31">
        <v>11525</v>
      </c>
      <c r="S72" s="30"/>
      <c r="T72" s="21"/>
    </row>
    <row r="73" spans="1:20" ht="21.75" customHeight="1" thickBot="1">
      <c r="A73" s="29"/>
      <c r="B73" s="81" t="s">
        <v>5</v>
      </c>
      <c r="C73" s="81"/>
      <c r="D73" s="81"/>
      <c r="E73" s="81"/>
      <c r="F73" s="81"/>
      <c r="G73" s="81"/>
      <c r="H73" s="81"/>
      <c r="I73" s="82"/>
      <c r="J73" s="36">
        <v>3</v>
      </c>
      <c r="K73" s="36">
        <v>14</v>
      </c>
      <c r="L73" s="35" t="s">
        <v>52</v>
      </c>
      <c r="M73" s="34" t="s">
        <v>4</v>
      </c>
      <c r="N73" s="33">
        <v>16000</v>
      </c>
      <c r="O73" s="72">
        <f t="shared" si="0"/>
        <v>11.525</v>
      </c>
      <c r="P73" s="32">
        <v>11525</v>
      </c>
      <c r="Q73" s="74">
        <f t="shared" si="1"/>
        <v>11.525</v>
      </c>
      <c r="R73" s="31">
        <v>11525</v>
      </c>
      <c r="S73" s="30"/>
      <c r="T73" s="21"/>
    </row>
    <row r="74" spans="1:20" ht="21.75" customHeight="1" thickBot="1">
      <c r="A74" s="29"/>
      <c r="B74" s="81" t="s">
        <v>51</v>
      </c>
      <c r="C74" s="81"/>
      <c r="D74" s="81"/>
      <c r="E74" s="81"/>
      <c r="F74" s="81"/>
      <c r="G74" s="81"/>
      <c r="H74" s="81"/>
      <c r="I74" s="82"/>
      <c r="J74" s="36">
        <v>3</v>
      </c>
      <c r="K74" s="36">
        <v>14</v>
      </c>
      <c r="L74" s="35" t="s">
        <v>50</v>
      </c>
      <c r="M74" s="34" t="s">
        <v>12</v>
      </c>
      <c r="N74" s="33">
        <v>6860</v>
      </c>
      <c r="O74" s="72">
        <f t="shared" si="0"/>
        <v>11.525</v>
      </c>
      <c r="P74" s="32">
        <v>11525</v>
      </c>
      <c r="Q74" s="74">
        <f t="shared" si="1"/>
        <v>11.525</v>
      </c>
      <c r="R74" s="31">
        <v>11525</v>
      </c>
      <c r="S74" s="30"/>
      <c r="T74" s="21"/>
    </row>
    <row r="75" spans="1:20" ht="21.75" customHeight="1" thickBot="1">
      <c r="A75" s="29"/>
      <c r="B75" s="81" t="s">
        <v>7</v>
      </c>
      <c r="C75" s="81"/>
      <c r="D75" s="81"/>
      <c r="E75" s="81"/>
      <c r="F75" s="81"/>
      <c r="G75" s="81"/>
      <c r="H75" s="81"/>
      <c r="I75" s="82"/>
      <c r="J75" s="36">
        <v>3</v>
      </c>
      <c r="K75" s="36">
        <v>14</v>
      </c>
      <c r="L75" s="35" t="s">
        <v>50</v>
      </c>
      <c r="M75" s="34" t="s">
        <v>6</v>
      </c>
      <c r="N75" s="33">
        <v>6860</v>
      </c>
      <c r="O75" s="72">
        <f t="shared" si="0"/>
        <v>11.525</v>
      </c>
      <c r="P75" s="32">
        <v>11525</v>
      </c>
      <c r="Q75" s="74">
        <f t="shared" si="1"/>
        <v>11.525</v>
      </c>
      <c r="R75" s="31">
        <v>11525</v>
      </c>
      <c r="S75" s="30"/>
      <c r="T75" s="21"/>
    </row>
    <row r="76" spans="1:20" ht="21.75" customHeight="1" thickBot="1">
      <c r="A76" s="29"/>
      <c r="B76" s="81" t="s">
        <v>5</v>
      </c>
      <c r="C76" s="81"/>
      <c r="D76" s="81"/>
      <c r="E76" s="81"/>
      <c r="F76" s="81"/>
      <c r="G76" s="81"/>
      <c r="H76" s="81"/>
      <c r="I76" s="82"/>
      <c r="J76" s="36">
        <v>3</v>
      </c>
      <c r="K76" s="36">
        <v>14</v>
      </c>
      <c r="L76" s="35" t="s">
        <v>50</v>
      </c>
      <c r="M76" s="34" t="s">
        <v>4</v>
      </c>
      <c r="N76" s="33">
        <v>6860</v>
      </c>
      <c r="O76" s="72">
        <f t="shared" si="0"/>
        <v>11.525</v>
      </c>
      <c r="P76" s="32">
        <v>11525</v>
      </c>
      <c r="Q76" s="74">
        <f t="shared" si="1"/>
        <v>11.525</v>
      </c>
      <c r="R76" s="31">
        <v>11525</v>
      </c>
      <c r="S76" s="30"/>
      <c r="T76" s="21"/>
    </row>
    <row r="77" spans="1:20" ht="12.75" customHeight="1" thickBot="1">
      <c r="A77" s="29"/>
      <c r="B77" s="85" t="s">
        <v>49</v>
      </c>
      <c r="C77" s="85"/>
      <c r="D77" s="85"/>
      <c r="E77" s="85"/>
      <c r="F77" s="85"/>
      <c r="G77" s="85"/>
      <c r="H77" s="85"/>
      <c r="I77" s="86"/>
      <c r="J77" s="41">
        <v>4</v>
      </c>
      <c r="K77" s="41">
        <v>0</v>
      </c>
      <c r="L77" s="40" t="s">
        <v>12</v>
      </c>
      <c r="M77" s="39" t="s">
        <v>12</v>
      </c>
      <c r="N77" s="33">
        <v>3114400</v>
      </c>
      <c r="O77" s="75">
        <f t="shared" si="0"/>
        <v>3850.9280800000001</v>
      </c>
      <c r="P77" s="38">
        <f>P78+P88+P93</f>
        <v>3850928.08</v>
      </c>
      <c r="Q77" s="76">
        <f t="shared" si="1"/>
        <v>3851.0758900000001</v>
      </c>
      <c r="R77" s="37">
        <f>R78+R88+R93</f>
        <v>3851075.89</v>
      </c>
      <c r="S77" s="30"/>
      <c r="T77" s="21"/>
    </row>
    <row r="78" spans="1:20" ht="12.75" customHeight="1" thickBot="1">
      <c r="A78" s="29"/>
      <c r="B78" s="42"/>
      <c r="C78" s="65" t="s">
        <v>114</v>
      </c>
      <c r="D78" s="57"/>
      <c r="E78" s="57"/>
      <c r="F78" s="57"/>
      <c r="G78" s="57"/>
      <c r="H78" s="57"/>
      <c r="I78" s="58"/>
      <c r="J78" s="59">
        <v>4</v>
      </c>
      <c r="K78" s="59">
        <v>5</v>
      </c>
      <c r="L78" s="60"/>
      <c r="M78" s="61"/>
      <c r="N78" s="62"/>
      <c r="O78" s="72">
        <f t="shared" si="0"/>
        <v>139.12807999999998</v>
      </c>
      <c r="P78" s="63">
        <f>P81</f>
        <v>139128.07999999999</v>
      </c>
      <c r="Q78" s="74">
        <f t="shared" si="1"/>
        <v>139.27588999999998</v>
      </c>
      <c r="R78" s="64">
        <f>R82+R85</f>
        <v>139275.88999999998</v>
      </c>
      <c r="S78" s="30"/>
      <c r="T78" s="21"/>
    </row>
    <row r="79" spans="1:20" ht="60" customHeight="1" thickBot="1">
      <c r="A79" s="29"/>
      <c r="B79" s="42"/>
      <c r="C79" s="66" t="s">
        <v>115</v>
      </c>
      <c r="D79" s="57"/>
      <c r="E79" s="57"/>
      <c r="F79" s="57"/>
      <c r="G79" s="57"/>
      <c r="H79" s="57"/>
      <c r="I79" s="58"/>
      <c r="J79" s="59">
        <v>4</v>
      </c>
      <c r="K79" s="59">
        <v>5</v>
      </c>
      <c r="L79" s="67">
        <v>800000000</v>
      </c>
      <c r="M79" s="61"/>
      <c r="N79" s="62"/>
      <c r="O79" s="72">
        <f t="shared" ref="O79:O142" si="2">P79/1000</f>
        <v>139.12807999999998</v>
      </c>
      <c r="P79" s="63">
        <f>P81</f>
        <v>139128.07999999999</v>
      </c>
      <c r="Q79" s="74">
        <f t="shared" si="1"/>
        <v>139.27588999999998</v>
      </c>
      <c r="R79" s="64">
        <f>R83+R86</f>
        <v>139275.88999999998</v>
      </c>
      <c r="S79" s="30"/>
      <c r="T79" s="21"/>
    </row>
    <row r="80" spans="1:20" ht="51.75" customHeight="1" thickBot="1">
      <c r="A80" s="29"/>
      <c r="B80" s="42"/>
      <c r="C80" s="66" t="s">
        <v>116</v>
      </c>
      <c r="D80" s="57"/>
      <c r="E80" s="57"/>
      <c r="F80" s="57"/>
      <c r="G80" s="57"/>
      <c r="H80" s="57"/>
      <c r="I80" s="58"/>
      <c r="J80" s="59">
        <v>4</v>
      </c>
      <c r="K80" s="59">
        <v>5</v>
      </c>
      <c r="L80" s="67">
        <v>850000000</v>
      </c>
      <c r="M80" s="61"/>
      <c r="N80" s="62"/>
      <c r="O80" s="72">
        <f t="shared" si="2"/>
        <v>139.12807999999998</v>
      </c>
      <c r="P80" s="63">
        <f>P81</f>
        <v>139128.07999999999</v>
      </c>
      <c r="Q80" s="74">
        <f t="shared" ref="Q80:Q142" si="3">R80/1000</f>
        <v>139.27588999999998</v>
      </c>
      <c r="R80" s="64">
        <f>R84+R87</f>
        <v>139275.88999999998</v>
      </c>
      <c r="S80" s="30"/>
      <c r="T80" s="21"/>
    </row>
    <row r="81" spans="1:20" ht="59.25" customHeight="1" thickBot="1">
      <c r="A81" s="29"/>
      <c r="B81" s="42"/>
      <c r="C81" s="66" t="s">
        <v>117</v>
      </c>
      <c r="D81" s="57"/>
      <c r="E81" s="57"/>
      <c r="F81" s="57"/>
      <c r="G81" s="57"/>
      <c r="H81" s="57"/>
      <c r="I81" s="58"/>
      <c r="J81" s="59">
        <v>4</v>
      </c>
      <c r="K81" s="59">
        <v>5</v>
      </c>
      <c r="L81" s="67">
        <v>850100000</v>
      </c>
      <c r="M81" s="61"/>
      <c r="N81" s="62"/>
      <c r="O81" s="72">
        <f t="shared" si="2"/>
        <v>139.12807999999998</v>
      </c>
      <c r="P81" s="63">
        <f>P82+P85</f>
        <v>139128.07999999999</v>
      </c>
      <c r="Q81" s="74">
        <f t="shared" si="3"/>
        <v>139.27588999999998</v>
      </c>
      <c r="R81" s="64">
        <f>R82+R85</f>
        <v>139275.88999999998</v>
      </c>
      <c r="S81" s="30"/>
      <c r="T81" s="21"/>
    </row>
    <row r="82" spans="1:20" ht="52.5" customHeight="1" thickBot="1">
      <c r="A82" s="29"/>
      <c r="B82" s="42"/>
      <c r="C82" s="66" t="s">
        <v>118</v>
      </c>
      <c r="D82" s="57"/>
      <c r="E82" s="57"/>
      <c r="F82" s="57"/>
      <c r="G82" s="57"/>
      <c r="H82" s="57"/>
      <c r="I82" s="58"/>
      <c r="J82" s="59">
        <v>4</v>
      </c>
      <c r="K82" s="59">
        <v>5</v>
      </c>
      <c r="L82" s="67">
        <v>850120827</v>
      </c>
      <c r="M82" s="61"/>
      <c r="N82" s="62"/>
      <c r="O82" s="72">
        <f t="shared" si="2"/>
        <v>129.91792000000001</v>
      </c>
      <c r="P82" s="63">
        <v>129917.92</v>
      </c>
      <c r="Q82" s="74">
        <f t="shared" si="3"/>
        <v>129.91792000000001</v>
      </c>
      <c r="R82" s="64">
        <v>129917.92</v>
      </c>
      <c r="S82" s="30"/>
      <c r="T82" s="21"/>
    </row>
    <row r="83" spans="1:20" ht="31.5" customHeight="1" thickBot="1">
      <c r="A83" s="29"/>
      <c r="B83" s="42"/>
      <c r="C83" s="66" t="s">
        <v>7</v>
      </c>
      <c r="D83" s="57"/>
      <c r="E83" s="57"/>
      <c r="F83" s="57"/>
      <c r="G83" s="57"/>
      <c r="H83" s="57"/>
      <c r="I83" s="58"/>
      <c r="J83" s="59">
        <v>4</v>
      </c>
      <c r="K83" s="59">
        <v>5</v>
      </c>
      <c r="L83" s="67">
        <v>850120827</v>
      </c>
      <c r="M83" s="61">
        <v>200</v>
      </c>
      <c r="N83" s="62"/>
      <c r="O83" s="72">
        <f t="shared" si="2"/>
        <v>129.91792000000001</v>
      </c>
      <c r="P83" s="63">
        <v>129917.92</v>
      </c>
      <c r="Q83" s="74">
        <f t="shared" si="3"/>
        <v>129.91792000000001</v>
      </c>
      <c r="R83" s="64">
        <v>129917.92</v>
      </c>
      <c r="S83" s="30"/>
      <c r="T83" s="21"/>
    </row>
    <row r="84" spans="1:20" ht="31.5" customHeight="1" thickBot="1">
      <c r="A84" s="29"/>
      <c r="B84" s="42"/>
      <c r="C84" s="66" t="s">
        <v>119</v>
      </c>
      <c r="D84" s="57"/>
      <c r="E84" s="57"/>
      <c r="F84" s="57"/>
      <c r="G84" s="57"/>
      <c r="H84" s="57"/>
      <c r="I84" s="58"/>
      <c r="J84" s="59">
        <v>4</v>
      </c>
      <c r="K84" s="59">
        <v>5</v>
      </c>
      <c r="L84" s="67">
        <v>850120827</v>
      </c>
      <c r="M84" s="61">
        <v>240</v>
      </c>
      <c r="N84" s="62"/>
      <c r="O84" s="72">
        <f t="shared" si="2"/>
        <v>129.91792000000001</v>
      </c>
      <c r="P84" s="63">
        <v>129917.92</v>
      </c>
      <c r="Q84" s="74">
        <f t="shared" si="3"/>
        <v>129.91792000000001</v>
      </c>
      <c r="R84" s="64">
        <v>129917.92</v>
      </c>
      <c r="S84" s="30"/>
      <c r="T84" s="21"/>
    </row>
    <row r="85" spans="1:20" ht="57.75" customHeight="1" thickBot="1">
      <c r="A85" s="29"/>
      <c r="B85" s="42"/>
      <c r="C85" s="66" t="s">
        <v>120</v>
      </c>
      <c r="D85" s="57"/>
      <c r="E85" s="57"/>
      <c r="F85" s="57"/>
      <c r="G85" s="57"/>
      <c r="H85" s="57"/>
      <c r="I85" s="58"/>
      <c r="J85" s="59">
        <v>4</v>
      </c>
      <c r="K85" s="59">
        <v>5</v>
      </c>
      <c r="L85" s="67">
        <v>850184200</v>
      </c>
      <c r="M85" s="61"/>
      <c r="N85" s="62"/>
      <c r="O85" s="72">
        <f t="shared" si="2"/>
        <v>9.2101600000000001</v>
      </c>
      <c r="P85" s="63">
        <v>9210.16</v>
      </c>
      <c r="Q85" s="74">
        <f t="shared" si="3"/>
        <v>9.3579699999999999</v>
      </c>
      <c r="R85" s="64">
        <v>9357.9699999999993</v>
      </c>
      <c r="S85" s="30"/>
      <c r="T85" s="21"/>
    </row>
    <row r="86" spans="1:20" ht="32.25" customHeight="1" thickBot="1">
      <c r="A86" s="29"/>
      <c r="B86" s="42"/>
      <c r="C86" s="66" t="s">
        <v>7</v>
      </c>
      <c r="D86" s="57"/>
      <c r="E86" s="57"/>
      <c r="F86" s="57"/>
      <c r="G86" s="57"/>
      <c r="H86" s="57"/>
      <c r="I86" s="58"/>
      <c r="J86" s="59">
        <v>4</v>
      </c>
      <c r="K86" s="59">
        <v>5</v>
      </c>
      <c r="L86" s="67">
        <v>850184200</v>
      </c>
      <c r="M86" s="61">
        <v>200</v>
      </c>
      <c r="N86" s="62"/>
      <c r="O86" s="72">
        <f t="shared" si="2"/>
        <v>9.2101600000000001</v>
      </c>
      <c r="P86" s="63">
        <v>9210.16</v>
      </c>
      <c r="Q86" s="74">
        <f t="shared" si="3"/>
        <v>9.3579699999999999</v>
      </c>
      <c r="R86" s="64">
        <v>9357.9699999999993</v>
      </c>
      <c r="S86" s="30"/>
      <c r="T86" s="21"/>
    </row>
    <row r="87" spans="1:20" ht="32.25" customHeight="1" thickBot="1">
      <c r="A87" s="29"/>
      <c r="B87" s="42"/>
      <c r="C87" s="66" t="s">
        <v>119</v>
      </c>
      <c r="D87" s="57"/>
      <c r="E87" s="57"/>
      <c r="F87" s="57"/>
      <c r="G87" s="57"/>
      <c r="H87" s="57"/>
      <c r="I87" s="58"/>
      <c r="J87" s="59">
        <v>4</v>
      </c>
      <c r="K87" s="59">
        <v>5</v>
      </c>
      <c r="L87" s="67">
        <v>850184200</v>
      </c>
      <c r="M87" s="61">
        <v>240</v>
      </c>
      <c r="N87" s="62"/>
      <c r="O87" s="72">
        <f t="shared" si="2"/>
        <v>9.2101600000000001</v>
      </c>
      <c r="P87" s="63">
        <v>9210.16</v>
      </c>
      <c r="Q87" s="74">
        <f t="shared" si="3"/>
        <v>9.3579699999999999</v>
      </c>
      <c r="R87" s="64">
        <v>9357.9699999999993</v>
      </c>
      <c r="S87" s="30"/>
      <c r="T87" s="21"/>
    </row>
    <row r="88" spans="1:20" ht="12.75" customHeight="1" thickBot="1">
      <c r="A88" s="29"/>
      <c r="B88" s="81" t="s">
        <v>48</v>
      </c>
      <c r="C88" s="81"/>
      <c r="D88" s="81"/>
      <c r="E88" s="81"/>
      <c r="F88" s="81"/>
      <c r="G88" s="81"/>
      <c r="H88" s="81"/>
      <c r="I88" s="82"/>
      <c r="J88" s="36">
        <v>4</v>
      </c>
      <c r="K88" s="36">
        <v>9</v>
      </c>
      <c r="L88" s="35" t="s">
        <v>12</v>
      </c>
      <c r="M88" s="34" t="s">
        <v>12</v>
      </c>
      <c r="N88" s="33">
        <v>2774400</v>
      </c>
      <c r="O88" s="72">
        <f t="shared" si="2"/>
        <v>3371.8</v>
      </c>
      <c r="P88" s="32">
        <v>3371800</v>
      </c>
      <c r="Q88" s="74">
        <f t="shared" si="3"/>
        <v>3371.8</v>
      </c>
      <c r="R88" s="31">
        <v>3371800</v>
      </c>
      <c r="S88" s="30"/>
      <c r="T88" s="21"/>
    </row>
    <row r="89" spans="1:20" ht="12.75" customHeight="1" thickBot="1">
      <c r="A89" s="29"/>
      <c r="B89" s="81" t="s">
        <v>15</v>
      </c>
      <c r="C89" s="81"/>
      <c r="D89" s="81"/>
      <c r="E89" s="81"/>
      <c r="F89" s="81"/>
      <c r="G89" s="81"/>
      <c r="H89" s="81"/>
      <c r="I89" s="82"/>
      <c r="J89" s="36">
        <v>4</v>
      </c>
      <c r="K89" s="36">
        <v>9</v>
      </c>
      <c r="L89" s="35" t="s">
        <v>14</v>
      </c>
      <c r="M89" s="34" t="s">
        <v>12</v>
      </c>
      <c r="N89" s="33">
        <v>2774400</v>
      </c>
      <c r="O89" s="72">
        <f t="shared" si="2"/>
        <v>3371.8</v>
      </c>
      <c r="P89" s="32">
        <v>3371800</v>
      </c>
      <c r="Q89" s="74">
        <f t="shared" si="3"/>
        <v>3371.8</v>
      </c>
      <c r="R89" s="31">
        <v>3371800</v>
      </c>
      <c r="S89" s="30"/>
      <c r="T89" s="21"/>
    </row>
    <row r="90" spans="1:20" ht="12.75" customHeight="1" thickBot="1">
      <c r="A90" s="29"/>
      <c r="B90" s="81" t="s">
        <v>23</v>
      </c>
      <c r="C90" s="81"/>
      <c r="D90" s="81"/>
      <c r="E90" s="81"/>
      <c r="F90" s="81"/>
      <c r="G90" s="81"/>
      <c r="H90" s="81"/>
      <c r="I90" s="82"/>
      <c r="J90" s="36">
        <v>4</v>
      </c>
      <c r="K90" s="36">
        <v>9</v>
      </c>
      <c r="L90" s="35" t="s">
        <v>19</v>
      </c>
      <c r="M90" s="34" t="s">
        <v>12</v>
      </c>
      <c r="N90" s="33">
        <v>2774400</v>
      </c>
      <c r="O90" s="72">
        <f t="shared" si="2"/>
        <v>3371.8</v>
      </c>
      <c r="P90" s="32">
        <v>3371800</v>
      </c>
      <c r="Q90" s="74">
        <f t="shared" si="3"/>
        <v>3371.8</v>
      </c>
      <c r="R90" s="31">
        <v>3371800</v>
      </c>
      <c r="S90" s="30"/>
      <c r="T90" s="21"/>
    </row>
    <row r="91" spans="1:20" ht="21.75" customHeight="1" thickBot="1">
      <c r="A91" s="29"/>
      <c r="B91" s="81" t="s">
        <v>7</v>
      </c>
      <c r="C91" s="81"/>
      <c r="D91" s="81"/>
      <c r="E91" s="81"/>
      <c r="F91" s="81"/>
      <c r="G91" s="81"/>
      <c r="H91" s="81"/>
      <c r="I91" s="82"/>
      <c r="J91" s="36">
        <v>4</v>
      </c>
      <c r="K91" s="36">
        <v>9</v>
      </c>
      <c r="L91" s="35" t="s">
        <v>19</v>
      </c>
      <c r="M91" s="34" t="s">
        <v>6</v>
      </c>
      <c r="N91" s="33">
        <v>2774400</v>
      </c>
      <c r="O91" s="72">
        <f t="shared" si="2"/>
        <v>3371.8</v>
      </c>
      <c r="P91" s="32">
        <v>3371800</v>
      </c>
      <c r="Q91" s="74">
        <f t="shared" si="3"/>
        <v>3371.8</v>
      </c>
      <c r="R91" s="31">
        <v>3371800</v>
      </c>
      <c r="S91" s="30"/>
      <c r="T91" s="21"/>
    </row>
    <row r="92" spans="1:20" ht="21.75" customHeight="1" thickBot="1">
      <c r="A92" s="29"/>
      <c r="B92" s="81" t="s">
        <v>5</v>
      </c>
      <c r="C92" s="81"/>
      <c r="D92" s="81"/>
      <c r="E92" s="81"/>
      <c r="F92" s="81"/>
      <c r="G92" s="81"/>
      <c r="H92" s="81"/>
      <c r="I92" s="82"/>
      <c r="J92" s="36">
        <v>4</v>
      </c>
      <c r="K92" s="36">
        <v>9</v>
      </c>
      <c r="L92" s="35" t="s">
        <v>19</v>
      </c>
      <c r="M92" s="34" t="s">
        <v>4</v>
      </c>
      <c r="N92" s="33">
        <v>2774400</v>
      </c>
      <c r="O92" s="72">
        <f t="shared" si="2"/>
        <v>3371.8</v>
      </c>
      <c r="P92" s="32">
        <v>3371800</v>
      </c>
      <c r="Q92" s="74">
        <f t="shared" si="3"/>
        <v>3371.8</v>
      </c>
      <c r="R92" s="31">
        <v>3371800</v>
      </c>
      <c r="S92" s="30"/>
      <c r="T92" s="21"/>
    </row>
    <row r="93" spans="1:20" ht="12.75" customHeight="1" thickBot="1">
      <c r="A93" s="29"/>
      <c r="B93" s="81" t="s">
        <v>47</v>
      </c>
      <c r="C93" s="81"/>
      <c r="D93" s="81"/>
      <c r="E93" s="81"/>
      <c r="F93" s="81"/>
      <c r="G93" s="81"/>
      <c r="H93" s="81"/>
      <c r="I93" s="82"/>
      <c r="J93" s="36">
        <v>4</v>
      </c>
      <c r="K93" s="36">
        <v>10</v>
      </c>
      <c r="L93" s="35" t="s">
        <v>12</v>
      </c>
      <c r="M93" s="34" t="s">
        <v>12</v>
      </c>
      <c r="N93" s="33">
        <v>340000</v>
      </c>
      <c r="O93" s="72">
        <f t="shared" si="2"/>
        <v>340</v>
      </c>
      <c r="P93" s="32">
        <v>340000</v>
      </c>
      <c r="Q93" s="74">
        <f t="shared" si="3"/>
        <v>340</v>
      </c>
      <c r="R93" s="31">
        <v>340000</v>
      </c>
      <c r="S93" s="30"/>
      <c r="T93" s="21"/>
    </row>
    <row r="94" spans="1:20" ht="12.75" customHeight="1" thickBot="1">
      <c r="A94" s="29"/>
      <c r="B94" s="81" t="s">
        <v>15</v>
      </c>
      <c r="C94" s="81"/>
      <c r="D94" s="81"/>
      <c r="E94" s="81"/>
      <c r="F94" s="81"/>
      <c r="G94" s="81"/>
      <c r="H94" s="81"/>
      <c r="I94" s="82"/>
      <c r="J94" s="36">
        <v>4</v>
      </c>
      <c r="K94" s="36">
        <v>10</v>
      </c>
      <c r="L94" s="35" t="s">
        <v>14</v>
      </c>
      <c r="M94" s="34" t="s">
        <v>12</v>
      </c>
      <c r="N94" s="33">
        <v>340000</v>
      </c>
      <c r="O94" s="72">
        <f t="shared" si="2"/>
        <v>340</v>
      </c>
      <c r="P94" s="32">
        <v>340000</v>
      </c>
      <c r="Q94" s="74">
        <f t="shared" si="3"/>
        <v>340</v>
      </c>
      <c r="R94" s="31">
        <v>340000</v>
      </c>
      <c r="S94" s="30"/>
      <c r="T94" s="21"/>
    </row>
    <row r="95" spans="1:20" ht="12.75" customHeight="1" thickBot="1">
      <c r="A95" s="29"/>
      <c r="B95" s="81" t="s">
        <v>46</v>
      </c>
      <c r="C95" s="81"/>
      <c r="D95" s="81"/>
      <c r="E95" s="81"/>
      <c r="F95" s="81"/>
      <c r="G95" s="81"/>
      <c r="H95" s="81"/>
      <c r="I95" s="82"/>
      <c r="J95" s="36">
        <v>4</v>
      </c>
      <c r="K95" s="36">
        <v>10</v>
      </c>
      <c r="L95" s="35" t="s">
        <v>45</v>
      </c>
      <c r="M95" s="34" t="s">
        <v>12</v>
      </c>
      <c r="N95" s="33">
        <v>340000</v>
      </c>
      <c r="O95" s="72">
        <f t="shared" si="2"/>
        <v>340</v>
      </c>
      <c r="P95" s="32">
        <v>340000</v>
      </c>
      <c r="Q95" s="74">
        <f t="shared" si="3"/>
        <v>340</v>
      </c>
      <c r="R95" s="31">
        <v>340000</v>
      </c>
      <c r="S95" s="30"/>
      <c r="T95" s="21"/>
    </row>
    <row r="96" spans="1:20" ht="21.75" customHeight="1" thickBot="1">
      <c r="A96" s="29"/>
      <c r="B96" s="81" t="s">
        <v>7</v>
      </c>
      <c r="C96" s="81"/>
      <c r="D96" s="81"/>
      <c r="E96" s="81"/>
      <c r="F96" s="81"/>
      <c r="G96" s="81"/>
      <c r="H96" s="81"/>
      <c r="I96" s="82"/>
      <c r="J96" s="36">
        <v>4</v>
      </c>
      <c r="K96" s="36">
        <v>10</v>
      </c>
      <c r="L96" s="35" t="s">
        <v>45</v>
      </c>
      <c r="M96" s="34" t="s">
        <v>6</v>
      </c>
      <c r="N96" s="33">
        <v>340000</v>
      </c>
      <c r="O96" s="72">
        <f t="shared" si="2"/>
        <v>340</v>
      </c>
      <c r="P96" s="32">
        <v>340000</v>
      </c>
      <c r="Q96" s="74">
        <f t="shared" si="3"/>
        <v>340</v>
      </c>
      <c r="R96" s="31">
        <v>340000</v>
      </c>
      <c r="S96" s="30"/>
      <c r="T96" s="21"/>
    </row>
    <row r="97" spans="1:20" ht="21.75" customHeight="1" thickBot="1">
      <c r="A97" s="29"/>
      <c r="B97" s="81" t="s">
        <v>5</v>
      </c>
      <c r="C97" s="81"/>
      <c r="D97" s="81"/>
      <c r="E97" s="81"/>
      <c r="F97" s="81"/>
      <c r="G97" s="81"/>
      <c r="H97" s="81"/>
      <c r="I97" s="82"/>
      <c r="J97" s="36">
        <v>4</v>
      </c>
      <c r="K97" s="36">
        <v>10</v>
      </c>
      <c r="L97" s="35" t="s">
        <v>45</v>
      </c>
      <c r="M97" s="34" t="s">
        <v>4</v>
      </c>
      <c r="N97" s="33">
        <v>340000</v>
      </c>
      <c r="O97" s="72">
        <f t="shared" si="2"/>
        <v>340</v>
      </c>
      <c r="P97" s="32">
        <v>340000</v>
      </c>
      <c r="Q97" s="74">
        <f t="shared" si="3"/>
        <v>340</v>
      </c>
      <c r="R97" s="31">
        <v>340000</v>
      </c>
      <c r="S97" s="30"/>
      <c r="T97" s="21"/>
    </row>
    <row r="98" spans="1:20" ht="12.75" customHeight="1" thickBot="1">
      <c r="A98" s="29"/>
      <c r="B98" s="85" t="s">
        <v>44</v>
      </c>
      <c r="C98" s="85"/>
      <c r="D98" s="85"/>
      <c r="E98" s="85"/>
      <c r="F98" s="85"/>
      <c r="G98" s="85"/>
      <c r="H98" s="85"/>
      <c r="I98" s="86"/>
      <c r="J98" s="41">
        <v>5</v>
      </c>
      <c r="K98" s="41">
        <v>0</v>
      </c>
      <c r="L98" s="40" t="s">
        <v>12</v>
      </c>
      <c r="M98" s="39" t="s">
        <v>12</v>
      </c>
      <c r="N98" s="33">
        <v>1666168.84</v>
      </c>
      <c r="O98" s="75">
        <f t="shared" si="2"/>
        <v>728.05200000000002</v>
      </c>
      <c r="P98" s="38">
        <f>P99+P104</f>
        <v>728052</v>
      </c>
      <c r="Q98" s="76">
        <f t="shared" si="3"/>
        <v>658</v>
      </c>
      <c r="R98" s="37">
        <f>R99+R104</f>
        <v>658000</v>
      </c>
      <c r="S98" s="30"/>
      <c r="T98" s="21"/>
    </row>
    <row r="99" spans="1:20" ht="12.75" customHeight="1" thickBot="1">
      <c r="A99" s="29"/>
      <c r="B99" s="81" t="s">
        <v>43</v>
      </c>
      <c r="C99" s="81"/>
      <c r="D99" s="81"/>
      <c r="E99" s="81"/>
      <c r="F99" s="81"/>
      <c r="G99" s="81"/>
      <c r="H99" s="81"/>
      <c r="I99" s="82"/>
      <c r="J99" s="36">
        <v>5</v>
      </c>
      <c r="K99" s="36">
        <v>1</v>
      </c>
      <c r="L99" s="35" t="s">
        <v>12</v>
      </c>
      <c r="M99" s="34" t="s">
        <v>12</v>
      </c>
      <c r="N99" s="33">
        <v>829291.14</v>
      </c>
      <c r="O99" s="72">
        <f t="shared" si="2"/>
        <v>400</v>
      </c>
      <c r="P99" s="32">
        <v>400000</v>
      </c>
      <c r="Q99" s="74">
        <f t="shared" si="3"/>
        <v>400</v>
      </c>
      <c r="R99" s="31">
        <v>400000</v>
      </c>
      <c r="S99" s="30"/>
      <c r="T99" s="21"/>
    </row>
    <row r="100" spans="1:20" ht="12.75" customHeight="1" thickBot="1">
      <c r="A100" s="29"/>
      <c r="B100" s="81" t="s">
        <v>15</v>
      </c>
      <c r="C100" s="81"/>
      <c r="D100" s="81"/>
      <c r="E100" s="81"/>
      <c r="F100" s="81"/>
      <c r="G100" s="81"/>
      <c r="H100" s="81"/>
      <c r="I100" s="82"/>
      <c r="J100" s="36">
        <v>5</v>
      </c>
      <c r="K100" s="36">
        <v>1</v>
      </c>
      <c r="L100" s="35" t="s">
        <v>14</v>
      </c>
      <c r="M100" s="34" t="s">
        <v>12</v>
      </c>
      <c r="N100" s="33">
        <v>829291.14</v>
      </c>
      <c r="O100" s="72">
        <f t="shared" si="2"/>
        <v>400</v>
      </c>
      <c r="P100" s="32">
        <v>400000</v>
      </c>
      <c r="Q100" s="74">
        <f t="shared" si="3"/>
        <v>400</v>
      </c>
      <c r="R100" s="31">
        <v>400000</v>
      </c>
      <c r="S100" s="30"/>
      <c r="T100" s="21"/>
    </row>
    <row r="101" spans="1:20" ht="12.75" customHeight="1" thickBot="1">
      <c r="A101" s="29"/>
      <c r="B101" s="81" t="s">
        <v>23</v>
      </c>
      <c r="C101" s="81"/>
      <c r="D101" s="81"/>
      <c r="E101" s="81"/>
      <c r="F101" s="81"/>
      <c r="G101" s="81"/>
      <c r="H101" s="81"/>
      <c r="I101" s="82"/>
      <c r="J101" s="36">
        <v>5</v>
      </c>
      <c r="K101" s="36">
        <v>1</v>
      </c>
      <c r="L101" s="35" t="s">
        <v>19</v>
      </c>
      <c r="M101" s="34" t="s">
        <v>12</v>
      </c>
      <c r="N101" s="33">
        <v>829291.14</v>
      </c>
      <c r="O101" s="72">
        <f t="shared" si="2"/>
        <v>400</v>
      </c>
      <c r="P101" s="32">
        <v>400000</v>
      </c>
      <c r="Q101" s="74">
        <f t="shared" si="3"/>
        <v>400</v>
      </c>
      <c r="R101" s="31">
        <v>400000</v>
      </c>
      <c r="S101" s="30"/>
      <c r="T101" s="21"/>
    </row>
    <row r="102" spans="1:20" ht="21.75" customHeight="1" thickBot="1">
      <c r="A102" s="29"/>
      <c r="B102" s="81" t="s">
        <v>7</v>
      </c>
      <c r="C102" s="81"/>
      <c r="D102" s="81"/>
      <c r="E102" s="81"/>
      <c r="F102" s="81"/>
      <c r="G102" s="81"/>
      <c r="H102" s="81"/>
      <c r="I102" s="82"/>
      <c r="J102" s="36">
        <v>5</v>
      </c>
      <c r="K102" s="36">
        <v>1</v>
      </c>
      <c r="L102" s="35" t="s">
        <v>19</v>
      </c>
      <c r="M102" s="34" t="s">
        <v>6</v>
      </c>
      <c r="N102" s="33">
        <v>829291.14</v>
      </c>
      <c r="O102" s="72">
        <f t="shared" si="2"/>
        <v>400</v>
      </c>
      <c r="P102" s="32">
        <v>400000</v>
      </c>
      <c r="Q102" s="74">
        <f t="shared" si="3"/>
        <v>400</v>
      </c>
      <c r="R102" s="31">
        <v>400000</v>
      </c>
      <c r="S102" s="30"/>
      <c r="T102" s="21"/>
    </row>
    <row r="103" spans="1:20" ht="21.75" customHeight="1" thickBot="1">
      <c r="A103" s="29"/>
      <c r="B103" s="81" t="s">
        <v>5</v>
      </c>
      <c r="C103" s="81"/>
      <c r="D103" s="81"/>
      <c r="E103" s="81"/>
      <c r="F103" s="81"/>
      <c r="G103" s="81"/>
      <c r="H103" s="81"/>
      <c r="I103" s="82"/>
      <c r="J103" s="36">
        <v>5</v>
      </c>
      <c r="K103" s="36">
        <v>1</v>
      </c>
      <c r="L103" s="35" t="s">
        <v>19</v>
      </c>
      <c r="M103" s="34" t="s">
        <v>4</v>
      </c>
      <c r="N103" s="33">
        <v>829291.14</v>
      </c>
      <c r="O103" s="72">
        <f t="shared" si="2"/>
        <v>400</v>
      </c>
      <c r="P103" s="32">
        <v>400000</v>
      </c>
      <c r="Q103" s="74">
        <f t="shared" si="3"/>
        <v>400</v>
      </c>
      <c r="R103" s="31">
        <v>400000</v>
      </c>
      <c r="S103" s="30"/>
      <c r="T103" s="21"/>
    </row>
    <row r="104" spans="1:20" ht="12.75" customHeight="1" thickBot="1">
      <c r="A104" s="29"/>
      <c r="B104" s="81" t="s">
        <v>42</v>
      </c>
      <c r="C104" s="81"/>
      <c r="D104" s="81"/>
      <c r="E104" s="81"/>
      <c r="F104" s="81"/>
      <c r="G104" s="81"/>
      <c r="H104" s="81"/>
      <c r="I104" s="82"/>
      <c r="J104" s="36">
        <v>5</v>
      </c>
      <c r="K104" s="36">
        <v>3</v>
      </c>
      <c r="L104" s="35" t="s">
        <v>12</v>
      </c>
      <c r="M104" s="34" t="s">
        <v>12</v>
      </c>
      <c r="N104" s="33">
        <v>836877.7</v>
      </c>
      <c r="O104" s="72">
        <f t="shared" si="2"/>
        <v>328.05200000000002</v>
      </c>
      <c r="P104" s="32">
        <v>328052</v>
      </c>
      <c r="Q104" s="74">
        <f t="shared" si="3"/>
        <v>258</v>
      </c>
      <c r="R104" s="31">
        <v>258000</v>
      </c>
      <c r="S104" s="30"/>
      <c r="T104" s="21"/>
    </row>
    <row r="105" spans="1:20" ht="12.75" customHeight="1" thickBot="1">
      <c r="A105" s="29"/>
      <c r="B105" s="81" t="s">
        <v>15</v>
      </c>
      <c r="C105" s="81"/>
      <c r="D105" s="81"/>
      <c r="E105" s="81"/>
      <c r="F105" s="81"/>
      <c r="G105" s="81"/>
      <c r="H105" s="81"/>
      <c r="I105" s="82"/>
      <c r="J105" s="36">
        <v>5</v>
      </c>
      <c r="K105" s="36">
        <v>3</v>
      </c>
      <c r="L105" s="35" t="s">
        <v>14</v>
      </c>
      <c r="M105" s="34" t="s">
        <v>12</v>
      </c>
      <c r="N105" s="33">
        <v>836877.7</v>
      </c>
      <c r="O105" s="72">
        <f t="shared" si="2"/>
        <v>328.05200000000002</v>
      </c>
      <c r="P105" s="32">
        <v>328052</v>
      </c>
      <c r="Q105" s="74">
        <f t="shared" si="3"/>
        <v>258</v>
      </c>
      <c r="R105" s="31">
        <v>258000</v>
      </c>
      <c r="S105" s="30"/>
      <c r="T105" s="21"/>
    </row>
    <row r="106" spans="1:20" ht="12.75" customHeight="1" thickBot="1">
      <c r="A106" s="29"/>
      <c r="B106" s="81" t="s">
        <v>23</v>
      </c>
      <c r="C106" s="81"/>
      <c r="D106" s="81"/>
      <c r="E106" s="81"/>
      <c r="F106" s="81"/>
      <c r="G106" s="81"/>
      <c r="H106" s="81"/>
      <c r="I106" s="82"/>
      <c r="J106" s="36">
        <v>5</v>
      </c>
      <c r="K106" s="36">
        <v>3</v>
      </c>
      <c r="L106" s="35" t="s">
        <v>19</v>
      </c>
      <c r="M106" s="34" t="s">
        <v>12</v>
      </c>
      <c r="N106" s="33">
        <v>836877.7</v>
      </c>
      <c r="O106" s="72">
        <f t="shared" si="2"/>
        <v>328.05200000000002</v>
      </c>
      <c r="P106" s="32">
        <v>328052</v>
      </c>
      <c r="Q106" s="74">
        <f t="shared" si="3"/>
        <v>258</v>
      </c>
      <c r="R106" s="31">
        <v>258000</v>
      </c>
      <c r="S106" s="30"/>
      <c r="T106" s="21"/>
    </row>
    <row r="107" spans="1:20" ht="21.75" customHeight="1" thickBot="1">
      <c r="A107" s="29"/>
      <c r="B107" s="81" t="s">
        <v>7</v>
      </c>
      <c r="C107" s="81"/>
      <c r="D107" s="81"/>
      <c r="E107" s="81"/>
      <c r="F107" s="81"/>
      <c r="G107" s="81"/>
      <c r="H107" s="81"/>
      <c r="I107" s="82"/>
      <c r="J107" s="36">
        <v>5</v>
      </c>
      <c r="K107" s="36">
        <v>3</v>
      </c>
      <c r="L107" s="35" t="s">
        <v>19</v>
      </c>
      <c r="M107" s="34" t="s">
        <v>6</v>
      </c>
      <c r="N107" s="33">
        <v>836877.7</v>
      </c>
      <c r="O107" s="72">
        <f t="shared" si="2"/>
        <v>328.05200000000002</v>
      </c>
      <c r="P107" s="32">
        <v>328052</v>
      </c>
      <c r="Q107" s="74">
        <f t="shared" si="3"/>
        <v>258</v>
      </c>
      <c r="R107" s="31">
        <v>258000</v>
      </c>
      <c r="S107" s="30"/>
      <c r="T107" s="21"/>
    </row>
    <row r="108" spans="1:20" ht="21.75" customHeight="1" thickBot="1">
      <c r="A108" s="29"/>
      <c r="B108" s="81" t="s">
        <v>5</v>
      </c>
      <c r="C108" s="81"/>
      <c r="D108" s="81"/>
      <c r="E108" s="81"/>
      <c r="F108" s="81"/>
      <c r="G108" s="81"/>
      <c r="H108" s="81"/>
      <c r="I108" s="82"/>
      <c r="J108" s="36">
        <v>5</v>
      </c>
      <c r="K108" s="36">
        <v>3</v>
      </c>
      <c r="L108" s="35" t="s">
        <v>19</v>
      </c>
      <c r="M108" s="34" t="s">
        <v>4</v>
      </c>
      <c r="N108" s="33">
        <v>836877.7</v>
      </c>
      <c r="O108" s="72">
        <f t="shared" si="2"/>
        <v>328.05200000000002</v>
      </c>
      <c r="P108" s="32">
        <v>328052</v>
      </c>
      <c r="Q108" s="74">
        <f t="shared" si="3"/>
        <v>258</v>
      </c>
      <c r="R108" s="31">
        <v>258000</v>
      </c>
      <c r="S108" s="30"/>
      <c r="T108" s="21"/>
    </row>
    <row r="109" spans="1:20" ht="12.75" customHeight="1" thickBot="1">
      <c r="A109" s="29"/>
      <c r="B109" s="85" t="s">
        <v>41</v>
      </c>
      <c r="C109" s="85"/>
      <c r="D109" s="85"/>
      <c r="E109" s="85"/>
      <c r="F109" s="85"/>
      <c r="G109" s="85"/>
      <c r="H109" s="85"/>
      <c r="I109" s="86"/>
      <c r="J109" s="41">
        <v>6</v>
      </c>
      <c r="K109" s="41">
        <v>0</v>
      </c>
      <c r="L109" s="40" t="s">
        <v>12</v>
      </c>
      <c r="M109" s="39" t="s">
        <v>12</v>
      </c>
      <c r="N109" s="33">
        <v>1518.51</v>
      </c>
      <c r="O109" s="75">
        <f t="shared" si="2"/>
        <v>0.92877999999999994</v>
      </c>
      <c r="P109" s="38">
        <f>P110</f>
        <v>928.78</v>
      </c>
      <c r="Q109" s="76">
        <f t="shared" si="3"/>
        <v>0.92877999999999994</v>
      </c>
      <c r="R109" s="37">
        <f>R110</f>
        <v>928.78</v>
      </c>
      <c r="S109" s="30"/>
      <c r="T109" s="21"/>
    </row>
    <row r="110" spans="1:20" ht="12.75" customHeight="1" thickBot="1">
      <c r="A110" s="29"/>
      <c r="B110" s="81" t="s">
        <v>40</v>
      </c>
      <c r="C110" s="81"/>
      <c r="D110" s="81"/>
      <c r="E110" s="81"/>
      <c r="F110" s="81"/>
      <c r="G110" s="81"/>
      <c r="H110" s="81"/>
      <c r="I110" s="82"/>
      <c r="J110" s="36">
        <v>6</v>
      </c>
      <c r="K110" s="36">
        <v>5</v>
      </c>
      <c r="L110" s="35" t="s">
        <v>12</v>
      </c>
      <c r="M110" s="34" t="s">
        <v>12</v>
      </c>
      <c r="N110" s="33">
        <v>1518.51</v>
      </c>
      <c r="O110" s="72">
        <f t="shared" si="2"/>
        <v>0.92877999999999994</v>
      </c>
      <c r="P110" s="32">
        <v>928.78</v>
      </c>
      <c r="Q110" s="74">
        <f t="shared" si="3"/>
        <v>0.92877999999999994</v>
      </c>
      <c r="R110" s="31">
        <v>928.78</v>
      </c>
      <c r="S110" s="30"/>
      <c r="T110" s="21"/>
    </row>
    <row r="111" spans="1:20" ht="32.25" customHeight="1" thickBot="1">
      <c r="A111" s="29"/>
      <c r="B111" s="81" t="s">
        <v>39</v>
      </c>
      <c r="C111" s="81"/>
      <c r="D111" s="81"/>
      <c r="E111" s="81"/>
      <c r="F111" s="81"/>
      <c r="G111" s="81"/>
      <c r="H111" s="81"/>
      <c r="I111" s="82"/>
      <c r="J111" s="36">
        <v>6</v>
      </c>
      <c r="K111" s="36">
        <v>5</v>
      </c>
      <c r="L111" s="35" t="s">
        <v>38</v>
      </c>
      <c r="M111" s="34" t="s">
        <v>12</v>
      </c>
      <c r="N111" s="33">
        <v>1518.51</v>
      </c>
      <c r="O111" s="72">
        <f t="shared" si="2"/>
        <v>0.92877999999999994</v>
      </c>
      <c r="P111" s="32">
        <v>928.78</v>
      </c>
      <c r="Q111" s="74">
        <f t="shared" si="3"/>
        <v>0.92877999999999994</v>
      </c>
      <c r="R111" s="31">
        <v>928.78</v>
      </c>
      <c r="S111" s="30"/>
      <c r="T111" s="21"/>
    </row>
    <row r="112" spans="1:20" ht="32.25" customHeight="1" thickBot="1">
      <c r="A112" s="29"/>
      <c r="B112" s="81" t="s">
        <v>37</v>
      </c>
      <c r="C112" s="81"/>
      <c r="D112" s="81"/>
      <c r="E112" s="81"/>
      <c r="F112" s="81"/>
      <c r="G112" s="81"/>
      <c r="H112" s="81"/>
      <c r="I112" s="82"/>
      <c r="J112" s="36">
        <v>6</v>
      </c>
      <c r="K112" s="36">
        <v>5</v>
      </c>
      <c r="L112" s="35" t="s">
        <v>36</v>
      </c>
      <c r="M112" s="34" t="s">
        <v>12</v>
      </c>
      <c r="N112" s="33">
        <v>1518.51</v>
      </c>
      <c r="O112" s="72">
        <f t="shared" si="2"/>
        <v>0.92877999999999994</v>
      </c>
      <c r="P112" s="32">
        <v>928.78</v>
      </c>
      <c r="Q112" s="74">
        <f t="shared" si="3"/>
        <v>0.92877999999999994</v>
      </c>
      <c r="R112" s="31">
        <v>928.78</v>
      </c>
      <c r="S112" s="30"/>
      <c r="T112" s="21"/>
    </row>
    <row r="113" spans="1:20" ht="32.25" customHeight="1" thickBot="1">
      <c r="A113" s="29"/>
      <c r="B113" s="81" t="s">
        <v>35</v>
      </c>
      <c r="C113" s="81"/>
      <c r="D113" s="81"/>
      <c r="E113" s="81"/>
      <c r="F113" s="81"/>
      <c r="G113" s="81"/>
      <c r="H113" s="81"/>
      <c r="I113" s="82"/>
      <c r="J113" s="36">
        <v>6</v>
      </c>
      <c r="K113" s="36">
        <v>5</v>
      </c>
      <c r="L113" s="35" t="s">
        <v>34</v>
      </c>
      <c r="M113" s="34" t="s">
        <v>12</v>
      </c>
      <c r="N113" s="33">
        <v>1518.51</v>
      </c>
      <c r="O113" s="72">
        <f t="shared" si="2"/>
        <v>0.92877999999999994</v>
      </c>
      <c r="P113" s="32">
        <v>928.78</v>
      </c>
      <c r="Q113" s="74">
        <f t="shared" si="3"/>
        <v>0.92877999999999994</v>
      </c>
      <c r="R113" s="31">
        <v>928.78</v>
      </c>
      <c r="S113" s="30"/>
      <c r="T113" s="21"/>
    </row>
    <row r="114" spans="1:20" ht="53.25" customHeight="1" thickBot="1">
      <c r="A114" s="29"/>
      <c r="B114" s="81" t="s">
        <v>33</v>
      </c>
      <c r="C114" s="81"/>
      <c r="D114" s="81"/>
      <c r="E114" s="81"/>
      <c r="F114" s="81"/>
      <c r="G114" s="81"/>
      <c r="H114" s="81"/>
      <c r="I114" s="82"/>
      <c r="J114" s="36">
        <v>6</v>
      </c>
      <c r="K114" s="36">
        <v>5</v>
      </c>
      <c r="L114" s="35" t="s">
        <v>32</v>
      </c>
      <c r="M114" s="34" t="s">
        <v>12</v>
      </c>
      <c r="N114" s="33">
        <v>1518.51</v>
      </c>
      <c r="O114" s="72">
        <f t="shared" si="2"/>
        <v>0.92877999999999994</v>
      </c>
      <c r="P114" s="32">
        <v>928.78</v>
      </c>
      <c r="Q114" s="74">
        <f t="shared" si="3"/>
        <v>0.92877999999999994</v>
      </c>
      <c r="R114" s="31">
        <v>928.78</v>
      </c>
      <c r="S114" s="30"/>
      <c r="T114" s="21"/>
    </row>
    <row r="115" spans="1:20" ht="21.75" customHeight="1" thickBot="1">
      <c r="A115" s="29"/>
      <c r="B115" s="81" t="s">
        <v>7</v>
      </c>
      <c r="C115" s="81"/>
      <c r="D115" s="81"/>
      <c r="E115" s="81"/>
      <c r="F115" s="81"/>
      <c r="G115" s="81"/>
      <c r="H115" s="81"/>
      <c r="I115" s="82"/>
      <c r="J115" s="36">
        <v>6</v>
      </c>
      <c r="K115" s="36">
        <v>5</v>
      </c>
      <c r="L115" s="35" t="s">
        <v>32</v>
      </c>
      <c r="M115" s="34" t="s">
        <v>6</v>
      </c>
      <c r="N115" s="33">
        <v>1518.51</v>
      </c>
      <c r="O115" s="72">
        <f t="shared" si="2"/>
        <v>0.92877999999999994</v>
      </c>
      <c r="P115" s="32">
        <v>928.78</v>
      </c>
      <c r="Q115" s="74">
        <f t="shared" si="3"/>
        <v>0.92877999999999994</v>
      </c>
      <c r="R115" s="31">
        <v>928.78</v>
      </c>
      <c r="S115" s="30"/>
      <c r="T115" s="21"/>
    </row>
    <row r="116" spans="1:20" ht="21.75" customHeight="1" thickBot="1">
      <c r="A116" s="29"/>
      <c r="B116" s="81" t="s">
        <v>5</v>
      </c>
      <c r="C116" s="81"/>
      <c r="D116" s="81"/>
      <c r="E116" s="81"/>
      <c r="F116" s="81"/>
      <c r="G116" s="81"/>
      <c r="H116" s="81"/>
      <c r="I116" s="82"/>
      <c r="J116" s="36">
        <v>6</v>
      </c>
      <c r="K116" s="36">
        <v>5</v>
      </c>
      <c r="L116" s="35" t="s">
        <v>32</v>
      </c>
      <c r="M116" s="34" t="s">
        <v>4</v>
      </c>
      <c r="N116" s="33">
        <v>1518.51</v>
      </c>
      <c r="O116" s="72">
        <f t="shared" si="2"/>
        <v>0.92877999999999994</v>
      </c>
      <c r="P116" s="32">
        <v>928.78</v>
      </c>
      <c r="Q116" s="74">
        <f t="shared" si="3"/>
        <v>0.92877999999999994</v>
      </c>
      <c r="R116" s="31">
        <v>928.78</v>
      </c>
      <c r="S116" s="30"/>
      <c r="T116" s="21"/>
    </row>
    <row r="117" spans="1:20" ht="12.75" customHeight="1" thickBot="1">
      <c r="A117" s="29"/>
      <c r="B117" s="85" t="s">
        <v>31</v>
      </c>
      <c r="C117" s="85"/>
      <c r="D117" s="85"/>
      <c r="E117" s="85"/>
      <c r="F117" s="85"/>
      <c r="G117" s="85"/>
      <c r="H117" s="85"/>
      <c r="I117" s="86"/>
      <c r="J117" s="41">
        <v>8</v>
      </c>
      <c r="K117" s="41">
        <v>0</v>
      </c>
      <c r="L117" s="40" t="s">
        <v>12</v>
      </c>
      <c r="M117" s="39" t="s">
        <v>12</v>
      </c>
      <c r="N117" s="33">
        <v>8316044</v>
      </c>
      <c r="O117" s="75">
        <f t="shared" si="2"/>
        <v>10941.85571</v>
      </c>
      <c r="P117" s="38">
        <f>P118</f>
        <v>10941855.709999999</v>
      </c>
      <c r="Q117" s="76">
        <f t="shared" si="3"/>
        <v>10553.34513</v>
      </c>
      <c r="R117" s="37">
        <f>R120</f>
        <v>10553345.129999999</v>
      </c>
      <c r="S117" s="30"/>
      <c r="T117" s="21"/>
    </row>
    <row r="118" spans="1:20" ht="12.75" customHeight="1" thickBot="1">
      <c r="A118" s="29"/>
      <c r="B118" s="81" t="s">
        <v>30</v>
      </c>
      <c r="C118" s="81"/>
      <c r="D118" s="81"/>
      <c r="E118" s="81"/>
      <c r="F118" s="81"/>
      <c r="G118" s="81"/>
      <c r="H118" s="81"/>
      <c r="I118" s="82"/>
      <c r="J118" s="36">
        <v>8</v>
      </c>
      <c r="K118" s="36">
        <v>1</v>
      </c>
      <c r="L118" s="35" t="s">
        <v>12</v>
      </c>
      <c r="M118" s="34" t="s">
        <v>12</v>
      </c>
      <c r="N118" s="33">
        <v>8316044</v>
      </c>
      <c r="O118" s="72">
        <f t="shared" si="2"/>
        <v>10941.85571</v>
      </c>
      <c r="P118" s="32">
        <f>P119</f>
        <v>10941855.709999999</v>
      </c>
      <c r="Q118" s="74">
        <f t="shared" si="3"/>
        <v>10553.34513</v>
      </c>
      <c r="R118" s="31">
        <f>R120</f>
        <v>10553345.129999999</v>
      </c>
      <c r="S118" s="30"/>
      <c r="T118" s="21"/>
    </row>
    <row r="119" spans="1:20" ht="12.75" customHeight="1" thickBot="1">
      <c r="A119" s="29"/>
      <c r="B119" s="81" t="s">
        <v>15</v>
      </c>
      <c r="C119" s="81"/>
      <c r="D119" s="81"/>
      <c r="E119" s="81"/>
      <c r="F119" s="81"/>
      <c r="G119" s="81"/>
      <c r="H119" s="81"/>
      <c r="I119" s="82"/>
      <c r="J119" s="36">
        <v>8</v>
      </c>
      <c r="K119" s="36">
        <v>1</v>
      </c>
      <c r="L119" s="35" t="s">
        <v>14</v>
      </c>
      <c r="M119" s="34" t="s">
        <v>12</v>
      </c>
      <c r="N119" s="33">
        <v>8316044</v>
      </c>
      <c r="O119" s="72">
        <f t="shared" si="2"/>
        <v>10941.85571</v>
      </c>
      <c r="P119" s="32">
        <f>P120</f>
        <v>10941855.709999999</v>
      </c>
      <c r="Q119" s="74">
        <f t="shared" si="3"/>
        <v>10553.34513</v>
      </c>
      <c r="R119" s="31">
        <f>R120</f>
        <v>10553345.129999999</v>
      </c>
      <c r="S119" s="30"/>
      <c r="T119" s="21"/>
    </row>
    <row r="120" spans="1:20" ht="21.75" customHeight="1" thickBot="1">
      <c r="A120" s="29"/>
      <c r="B120" s="81" t="s">
        <v>13</v>
      </c>
      <c r="C120" s="81"/>
      <c r="D120" s="81"/>
      <c r="E120" s="81"/>
      <c r="F120" s="81"/>
      <c r="G120" s="81"/>
      <c r="H120" s="81"/>
      <c r="I120" s="82"/>
      <c r="J120" s="36">
        <v>8</v>
      </c>
      <c r="K120" s="36">
        <v>1</v>
      </c>
      <c r="L120" s="35" t="s">
        <v>3</v>
      </c>
      <c r="M120" s="34" t="s">
        <v>12</v>
      </c>
      <c r="N120" s="33">
        <v>7316044</v>
      </c>
      <c r="O120" s="72">
        <f t="shared" si="2"/>
        <v>10941.85571</v>
      </c>
      <c r="P120" s="32">
        <f>P121+P123+P125</f>
        <v>10941855.709999999</v>
      </c>
      <c r="Q120" s="74">
        <f t="shared" si="3"/>
        <v>10553.34513</v>
      </c>
      <c r="R120" s="31">
        <f>R121+R123+R125</f>
        <v>10553345.129999999</v>
      </c>
      <c r="S120" s="30"/>
      <c r="T120" s="21"/>
    </row>
    <row r="121" spans="1:20" ht="53.25" customHeight="1" thickBot="1">
      <c r="A121" s="29"/>
      <c r="B121" s="81" t="s">
        <v>11</v>
      </c>
      <c r="C121" s="81"/>
      <c r="D121" s="81"/>
      <c r="E121" s="81"/>
      <c r="F121" s="81"/>
      <c r="G121" s="81"/>
      <c r="H121" s="81"/>
      <c r="I121" s="82"/>
      <c r="J121" s="36">
        <v>8</v>
      </c>
      <c r="K121" s="36">
        <v>1</v>
      </c>
      <c r="L121" s="35" t="s">
        <v>3</v>
      </c>
      <c r="M121" s="34" t="s">
        <v>10</v>
      </c>
      <c r="N121" s="33">
        <v>5889044</v>
      </c>
      <c r="O121" s="72">
        <f t="shared" si="2"/>
        <v>9548.3305199999995</v>
      </c>
      <c r="P121" s="32">
        <v>9548330.5199999996</v>
      </c>
      <c r="Q121" s="74">
        <f t="shared" si="3"/>
        <v>9548.3305199999995</v>
      </c>
      <c r="R121" s="31">
        <v>9548330.5199999996</v>
      </c>
      <c r="S121" s="30"/>
      <c r="T121" s="21"/>
    </row>
    <row r="122" spans="1:20" ht="12.75" customHeight="1" thickBot="1">
      <c r="A122" s="29"/>
      <c r="B122" s="81" t="s">
        <v>9</v>
      </c>
      <c r="C122" s="81"/>
      <c r="D122" s="81"/>
      <c r="E122" s="81"/>
      <c r="F122" s="81"/>
      <c r="G122" s="81"/>
      <c r="H122" s="81"/>
      <c r="I122" s="82"/>
      <c r="J122" s="36">
        <v>8</v>
      </c>
      <c r="K122" s="36">
        <v>1</v>
      </c>
      <c r="L122" s="35" t="s">
        <v>3</v>
      </c>
      <c r="M122" s="34" t="s">
        <v>8</v>
      </c>
      <c r="N122" s="33">
        <v>5889044</v>
      </c>
      <c r="O122" s="72">
        <f t="shared" si="2"/>
        <v>9548.3305199999995</v>
      </c>
      <c r="P122" s="32">
        <v>9548330.5199999996</v>
      </c>
      <c r="Q122" s="74">
        <f t="shared" si="3"/>
        <v>9548.3305199999995</v>
      </c>
      <c r="R122" s="31">
        <v>9548330.5199999996</v>
      </c>
      <c r="S122" s="30"/>
      <c r="T122" s="21"/>
    </row>
    <row r="123" spans="1:20" ht="21.75" customHeight="1" thickBot="1">
      <c r="A123" s="29"/>
      <c r="B123" s="81" t="s">
        <v>7</v>
      </c>
      <c r="C123" s="81"/>
      <c r="D123" s="81"/>
      <c r="E123" s="81"/>
      <c r="F123" s="81"/>
      <c r="G123" s="81"/>
      <c r="H123" s="81"/>
      <c r="I123" s="82"/>
      <c r="J123" s="36">
        <v>8</v>
      </c>
      <c r="K123" s="36">
        <v>1</v>
      </c>
      <c r="L123" s="35" t="s">
        <v>3</v>
      </c>
      <c r="M123" s="34" t="s">
        <v>6</v>
      </c>
      <c r="N123" s="33">
        <v>1420000</v>
      </c>
      <c r="O123" s="72">
        <f t="shared" si="2"/>
        <v>1386.5251899999998</v>
      </c>
      <c r="P123" s="32">
        <v>1386525.19</v>
      </c>
      <c r="Q123" s="74">
        <f t="shared" si="3"/>
        <v>998.01460999999995</v>
      </c>
      <c r="R123" s="31">
        <v>998014.61</v>
      </c>
      <c r="S123" s="30"/>
      <c r="T123" s="21"/>
    </row>
    <row r="124" spans="1:20" ht="21.75" customHeight="1" thickBot="1">
      <c r="A124" s="29"/>
      <c r="B124" s="81" t="s">
        <v>5</v>
      </c>
      <c r="C124" s="81"/>
      <c r="D124" s="81"/>
      <c r="E124" s="81"/>
      <c r="F124" s="81"/>
      <c r="G124" s="81"/>
      <c r="H124" s="81"/>
      <c r="I124" s="82"/>
      <c r="J124" s="36">
        <v>8</v>
      </c>
      <c r="K124" s="36">
        <v>1</v>
      </c>
      <c r="L124" s="35" t="s">
        <v>3</v>
      </c>
      <c r="M124" s="34" t="s">
        <v>4</v>
      </c>
      <c r="N124" s="33">
        <v>1420000</v>
      </c>
      <c r="O124" s="72">
        <f t="shared" si="2"/>
        <v>1386.5251899999998</v>
      </c>
      <c r="P124" s="32">
        <v>1386525.19</v>
      </c>
      <c r="Q124" s="74">
        <f t="shared" si="3"/>
        <v>998.01460999999995</v>
      </c>
      <c r="R124" s="31">
        <v>998014.61</v>
      </c>
      <c r="S124" s="30"/>
      <c r="T124" s="21"/>
    </row>
    <row r="125" spans="1:20" ht="12.75" customHeight="1" thickBot="1">
      <c r="A125" s="29"/>
      <c r="B125" s="81" t="s">
        <v>29</v>
      </c>
      <c r="C125" s="81"/>
      <c r="D125" s="81"/>
      <c r="E125" s="81"/>
      <c r="F125" s="81"/>
      <c r="G125" s="81"/>
      <c r="H125" s="81"/>
      <c r="I125" s="82"/>
      <c r="J125" s="36">
        <v>8</v>
      </c>
      <c r="K125" s="36">
        <v>1</v>
      </c>
      <c r="L125" s="35" t="s">
        <v>3</v>
      </c>
      <c r="M125" s="34" t="s">
        <v>28</v>
      </c>
      <c r="N125" s="33">
        <v>7000</v>
      </c>
      <c r="O125" s="72">
        <f t="shared" si="2"/>
        <v>7</v>
      </c>
      <c r="P125" s="32">
        <v>7000</v>
      </c>
      <c r="Q125" s="74">
        <f t="shared" si="3"/>
        <v>7</v>
      </c>
      <c r="R125" s="31">
        <v>7000</v>
      </c>
      <c r="S125" s="30"/>
      <c r="T125" s="21"/>
    </row>
    <row r="126" spans="1:20" ht="12.75" customHeight="1" thickBot="1">
      <c r="A126" s="29"/>
      <c r="B126" s="81" t="s">
        <v>27</v>
      </c>
      <c r="C126" s="81"/>
      <c r="D126" s="81"/>
      <c r="E126" s="81"/>
      <c r="F126" s="81"/>
      <c r="G126" s="81"/>
      <c r="H126" s="81"/>
      <c r="I126" s="82"/>
      <c r="J126" s="36">
        <v>8</v>
      </c>
      <c r="K126" s="36">
        <v>1</v>
      </c>
      <c r="L126" s="35" t="s">
        <v>3</v>
      </c>
      <c r="M126" s="34" t="s">
        <v>26</v>
      </c>
      <c r="N126" s="33">
        <v>7000</v>
      </c>
      <c r="O126" s="72">
        <f t="shared" si="2"/>
        <v>7</v>
      </c>
      <c r="P126" s="32">
        <v>7000</v>
      </c>
      <c r="Q126" s="74">
        <f t="shared" si="3"/>
        <v>7</v>
      </c>
      <c r="R126" s="31">
        <v>7000</v>
      </c>
      <c r="S126" s="30"/>
      <c r="T126" s="21"/>
    </row>
    <row r="127" spans="1:20" ht="12.75" customHeight="1" thickBot="1">
      <c r="A127" s="29"/>
      <c r="B127" s="85" t="s">
        <v>25</v>
      </c>
      <c r="C127" s="85"/>
      <c r="D127" s="85"/>
      <c r="E127" s="85"/>
      <c r="F127" s="85"/>
      <c r="G127" s="85"/>
      <c r="H127" s="85"/>
      <c r="I127" s="86"/>
      <c r="J127" s="41">
        <v>10</v>
      </c>
      <c r="K127" s="41">
        <v>0</v>
      </c>
      <c r="L127" s="40" t="s">
        <v>12</v>
      </c>
      <c r="M127" s="39" t="s">
        <v>12</v>
      </c>
      <c r="N127" s="33">
        <v>240000</v>
      </c>
      <c r="O127" s="75">
        <f t="shared" si="2"/>
        <v>180</v>
      </c>
      <c r="P127" s="38">
        <v>180000</v>
      </c>
      <c r="Q127" s="76">
        <f t="shared" si="3"/>
        <v>180</v>
      </c>
      <c r="R127" s="37">
        <v>180000</v>
      </c>
      <c r="S127" s="30"/>
      <c r="T127" s="21"/>
    </row>
    <row r="128" spans="1:20" ht="12.75" customHeight="1" thickBot="1">
      <c r="A128" s="29"/>
      <c r="B128" s="81" t="s">
        <v>24</v>
      </c>
      <c r="C128" s="81"/>
      <c r="D128" s="81"/>
      <c r="E128" s="81"/>
      <c r="F128" s="81"/>
      <c r="G128" s="81"/>
      <c r="H128" s="81"/>
      <c r="I128" s="82"/>
      <c r="J128" s="36">
        <v>10</v>
      </c>
      <c r="K128" s="36">
        <v>1</v>
      </c>
      <c r="L128" s="35" t="s">
        <v>12</v>
      </c>
      <c r="M128" s="34" t="s">
        <v>12</v>
      </c>
      <c r="N128" s="33">
        <v>240000</v>
      </c>
      <c r="O128" s="72">
        <f t="shared" si="2"/>
        <v>180</v>
      </c>
      <c r="P128" s="32">
        <v>180000</v>
      </c>
      <c r="Q128" s="74">
        <f t="shared" si="3"/>
        <v>180</v>
      </c>
      <c r="R128" s="31">
        <v>180000</v>
      </c>
      <c r="S128" s="30"/>
      <c r="T128" s="21"/>
    </row>
    <row r="129" spans="1:20" ht="12.75" customHeight="1" thickBot="1">
      <c r="A129" s="29"/>
      <c r="B129" s="81" t="s">
        <v>15</v>
      </c>
      <c r="C129" s="81"/>
      <c r="D129" s="81"/>
      <c r="E129" s="81"/>
      <c r="F129" s="81"/>
      <c r="G129" s="81"/>
      <c r="H129" s="81"/>
      <c r="I129" s="82"/>
      <c r="J129" s="36">
        <v>10</v>
      </c>
      <c r="K129" s="36">
        <v>1</v>
      </c>
      <c r="L129" s="35" t="s">
        <v>14</v>
      </c>
      <c r="M129" s="34" t="s">
        <v>12</v>
      </c>
      <c r="N129" s="33">
        <v>240000</v>
      </c>
      <c r="O129" s="72">
        <f t="shared" si="2"/>
        <v>180</v>
      </c>
      <c r="P129" s="32">
        <v>180000</v>
      </c>
      <c r="Q129" s="74">
        <f t="shared" si="3"/>
        <v>180</v>
      </c>
      <c r="R129" s="31">
        <v>180000</v>
      </c>
      <c r="S129" s="30"/>
      <c r="T129" s="21"/>
    </row>
    <row r="130" spans="1:20" ht="12.75" customHeight="1" thickBot="1">
      <c r="A130" s="29"/>
      <c r="B130" s="81" t="s">
        <v>23</v>
      </c>
      <c r="C130" s="81"/>
      <c r="D130" s="81"/>
      <c r="E130" s="81"/>
      <c r="F130" s="81"/>
      <c r="G130" s="81"/>
      <c r="H130" s="81"/>
      <c r="I130" s="82"/>
      <c r="J130" s="36">
        <v>10</v>
      </c>
      <c r="K130" s="36">
        <v>1</v>
      </c>
      <c r="L130" s="35" t="s">
        <v>19</v>
      </c>
      <c r="M130" s="34" t="s">
        <v>12</v>
      </c>
      <c r="N130" s="33">
        <v>240000</v>
      </c>
      <c r="O130" s="72">
        <f t="shared" si="2"/>
        <v>180</v>
      </c>
      <c r="P130" s="32">
        <v>180000</v>
      </c>
      <c r="Q130" s="74">
        <f t="shared" si="3"/>
        <v>180</v>
      </c>
      <c r="R130" s="31">
        <v>180000</v>
      </c>
      <c r="S130" s="30"/>
      <c r="T130" s="21"/>
    </row>
    <row r="131" spans="1:20" ht="12.75" customHeight="1" thickBot="1">
      <c r="A131" s="29"/>
      <c r="B131" s="81" t="s">
        <v>22</v>
      </c>
      <c r="C131" s="81"/>
      <c r="D131" s="81"/>
      <c r="E131" s="81"/>
      <c r="F131" s="81"/>
      <c r="G131" s="81"/>
      <c r="H131" s="81"/>
      <c r="I131" s="82"/>
      <c r="J131" s="36">
        <v>10</v>
      </c>
      <c r="K131" s="36">
        <v>1</v>
      </c>
      <c r="L131" s="35" t="s">
        <v>19</v>
      </c>
      <c r="M131" s="34" t="s">
        <v>21</v>
      </c>
      <c r="N131" s="33">
        <v>240000</v>
      </c>
      <c r="O131" s="72">
        <f t="shared" si="2"/>
        <v>180</v>
      </c>
      <c r="P131" s="32">
        <v>180000</v>
      </c>
      <c r="Q131" s="74">
        <f t="shared" si="3"/>
        <v>180</v>
      </c>
      <c r="R131" s="31">
        <v>180000</v>
      </c>
      <c r="S131" s="30"/>
      <c r="T131" s="21"/>
    </row>
    <row r="132" spans="1:20" ht="21.75" customHeight="1" thickBot="1">
      <c r="A132" s="29"/>
      <c r="B132" s="81" t="s">
        <v>20</v>
      </c>
      <c r="C132" s="81"/>
      <c r="D132" s="81"/>
      <c r="E132" s="81"/>
      <c r="F132" s="81"/>
      <c r="G132" s="81"/>
      <c r="H132" s="81"/>
      <c r="I132" s="82"/>
      <c r="J132" s="36">
        <v>10</v>
      </c>
      <c r="K132" s="36">
        <v>1</v>
      </c>
      <c r="L132" s="35" t="s">
        <v>19</v>
      </c>
      <c r="M132" s="34" t="s">
        <v>18</v>
      </c>
      <c r="N132" s="33">
        <v>240000</v>
      </c>
      <c r="O132" s="72">
        <f t="shared" si="2"/>
        <v>180</v>
      </c>
      <c r="P132" s="32">
        <v>180000</v>
      </c>
      <c r="Q132" s="74">
        <f t="shared" si="3"/>
        <v>180</v>
      </c>
      <c r="R132" s="31">
        <v>180000</v>
      </c>
      <c r="S132" s="30"/>
      <c r="T132" s="21"/>
    </row>
    <row r="133" spans="1:20" ht="12.75" customHeight="1" thickBot="1">
      <c r="A133" s="29"/>
      <c r="B133" s="85" t="s">
        <v>17</v>
      </c>
      <c r="C133" s="85"/>
      <c r="D133" s="85"/>
      <c r="E133" s="85"/>
      <c r="F133" s="85"/>
      <c r="G133" s="85"/>
      <c r="H133" s="85"/>
      <c r="I133" s="86"/>
      <c r="J133" s="41">
        <v>11</v>
      </c>
      <c r="K133" s="41">
        <v>0</v>
      </c>
      <c r="L133" s="40" t="s">
        <v>12</v>
      </c>
      <c r="M133" s="39" t="s">
        <v>12</v>
      </c>
      <c r="N133" s="33">
        <v>627600</v>
      </c>
      <c r="O133" s="75">
        <f t="shared" si="2"/>
        <v>732.64071999999999</v>
      </c>
      <c r="P133" s="38">
        <f>P137+P139</f>
        <v>732640.72</v>
      </c>
      <c r="Q133" s="76">
        <f t="shared" si="3"/>
        <v>732.64071999999999</v>
      </c>
      <c r="R133" s="37">
        <f>R137+R139</f>
        <v>732640.72</v>
      </c>
      <c r="S133" s="30"/>
      <c r="T133" s="21"/>
    </row>
    <row r="134" spans="1:20" ht="12.75" customHeight="1" thickBot="1">
      <c r="A134" s="29"/>
      <c r="B134" s="81" t="s">
        <v>16</v>
      </c>
      <c r="C134" s="81"/>
      <c r="D134" s="81"/>
      <c r="E134" s="81"/>
      <c r="F134" s="81"/>
      <c r="G134" s="81"/>
      <c r="H134" s="81"/>
      <c r="I134" s="82"/>
      <c r="J134" s="36">
        <v>11</v>
      </c>
      <c r="K134" s="36">
        <v>1</v>
      </c>
      <c r="L134" s="35" t="s">
        <v>12</v>
      </c>
      <c r="M134" s="34" t="s">
        <v>12</v>
      </c>
      <c r="N134" s="33">
        <v>627600</v>
      </c>
      <c r="O134" s="72">
        <f t="shared" si="2"/>
        <v>732.64071999999999</v>
      </c>
      <c r="P134" s="32">
        <f>P137+P139</f>
        <v>732640.72</v>
      </c>
      <c r="Q134" s="74">
        <f t="shared" si="3"/>
        <v>732.64071999999999</v>
      </c>
      <c r="R134" s="31">
        <f>R137+R139</f>
        <v>732640.72</v>
      </c>
      <c r="S134" s="30"/>
      <c r="T134" s="21"/>
    </row>
    <row r="135" spans="1:20" ht="12.75" customHeight="1" thickBot="1">
      <c r="A135" s="29"/>
      <c r="B135" s="81" t="s">
        <v>15</v>
      </c>
      <c r="C135" s="81"/>
      <c r="D135" s="81"/>
      <c r="E135" s="81"/>
      <c r="F135" s="81"/>
      <c r="G135" s="81"/>
      <c r="H135" s="81"/>
      <c r="I135" s="82"/>
      <c r="J135" s="36">
        <v>11</v>
      </c>
      <c r="K135" s="36">
        <v>1</v>
      </c>
      <c r="L135" s="35" t="s">
        <v>14</v>
      </c>
      <c r="M135" s="34" t="s">
        <v>12</v>
      </c>
      <c r="N135" s="33">
        <v>627600</v>
      </c>
      <c r="O135" s="72">
        <f t="shared" si="2"/>
        <v>732.64071999999999</v>
      </c>
      <c r="P135" s="32">
        <f>P138+P140</f>
        <v>732640.72</v>
      </c>
      <c r="Q135" s="74">
        <f t="shared" si="3"/>
        <v>732.64071999999999</v>
      </c>
      <c r="R135" s="31">
        <f>R138+R140</f>
        <v>732640.72</v>
      </c>
      <c r="S135" s="30"/>
      <c r="T135" s="21"/>
    </row>
    <row r="136" spans="1:20" ht="21.75" customHeight="1" thickBot="1">
      <c r="A136" s="29"/>
      <c r="B136" s="81" t="s">
        <v>13</v>
      </c>
      <c r="C136" s="81"/>
      <c r="D136" s="81"/>
      <c r="E136" s="81"/>
      <c r="F136" s="81"/>
      <c r="G136" s="81"/>
      <c r="H136" s="81"/>
      <c r="I136" s="82"/>
      <c r="J136" s="36">
        <v>11</v>
      </c>
      <c r="K136" s="36">
        <v>1</v>
      </c>
      <c r="L136" s="35" t="s">
        <v>3</v>
      </c>
      <c r="M136" s="34" t="s">
        <v>12</v>
      </c>
      <c r="N136" s="33">
        <v>627600</v>
      </c>
      <c r="O136" s="72">
        <f t="shared" si="2"/>
        <v>732.64071999999999</v>
      </c>
      <c r="P136" s="32">
        <f>P137+P139</f>
        <v>732640.72</v>
      </c>
      <c r="Q136" s="74">
        <f t="shared" si="3"/>
        <v>732.64071999999999</v>
      </c>
      <c r="R136" s="31">
        <f>R137+R139</f>
        <v>732640.72</v>
      </c>
      <c r="S136" s="30"/>
      <c r="T136" s="21"/>
    </row>
    <row r="137" spans="1:20" ht="53.25" customHeight="1" thickBot="1">
      <c r="A137" s="29"/>
      <c r="B137" s="81" t="s">
        <v>11</v>
      </c>
      <c r="C137" s="81"/>
      <c r="D137" s="81"/>
      <c r="E137" s="81"/>
      <c r="F137" s="81"/>
      <c r="G137" s="81"/>
      <c r="H137" s="81"/>
      <c r="I137" s="82"/>
      <c r="J137" s="36">
        <v>11</v>
      </c>
      <c r="K137" s="36">
        <v>1</v>
      </c>
      <c r="L137" s="35" t="s">
        <v>3</v>
      </c>
      <c r="M137" s="34" t="s">
        <v>10</v>
      </c>
      <c r="N137" s="33">
        <v>507600</v>
      </c>
      <c r="O137" s="72">
        <f t="shared" si="2"/>
        <v>612.64071999999999</v>
      </c>
      <c r="P137" s="32">
        <v>612640.72</v>
      </c>
      <c r="Q137" s="74">
        <f t="shared" si="3"/>
        <v>612.64071999999999</v>
      </c>
      <c r="R137" s="31">
        <v>612640.72</v>
      </c>
      <c r="S137" s="30"/>
      <c r="T137" s="21"/>
    </row>
    <row r="138" spans="1:20" ht="12.75" customHeight="1" thickBot="1">
      <c r="A138" s="29"/>
      <c r="B138" s="81" t="s">
        <v>9</v>
      </c>
      <c r="C138" s="81"/>
      <c r="D138" s="81"/>
      <c r="E138" s="81"/>
      <c r="F138" s="81"/>
      <c r="G138" s="81"/>
      <c r="H138" s="81"/>
      <c r="I138" s="82"/>
      <c r="J138" s="36">
        <v>11</v>
      </c>
      <c r="K138" s="36">
        <v>1</v>
      </c>
      <c r="L138" s="35" t="s">
        <v>3</v>
      </c>
      <c r="M138" s="34" t="s">
        <v>8</v>
      </c>
      <c r="N138" s="33">
        <v>507600</v>
      </c>
      <c r="O138" s="72">
        <f t="shared" si="2"/>
        <v>612.64071999999999</v>
      </c>
      <c r="P138" s="32">
        <v>612640.72</v>
      </c>
      <c r="Q138" s="74">
        <f t="shared" si="3"/>
        <v>612.64071999999999</v>
      </c>
      <c r="R138" s="31">
        <v>612640.72</v>
      </c>
      <c r="S138" s="30"/>
      <c r="T138" s="21"/>
    </row>
    <row r="139" spans="1:20" ht="21.75" customHeight="1" thickBot="1">
      <c r="A139" s="29"/>
      <c r="B139" s="81" t="s">
        <v>7</v>
      </c>
      <c r="C139" s="81"/>
      <c r="D139" s="81"/>
      <c r="E139" s="81"/>
      <c r="F139" s="81"/>
      <c r="G139" s="81"/>
      <c r="H139" s="81"/>
      <c r="I139" s="82"/>
      <c r="J139" s="36">
        <v>11</v>
      </c>
      <c r="K139" s="36">
        <v>1</v>
      </c>
      <c r="L139" s="35" t="s">
        <v>3</v>
      </c>
      <c r="M139" s="34" t="s">
        <v>6</v>
      </c>
      <c r="N139" s="33">
        <v>120000</v>
      </c>
      <c r="O139" s="72">
        <f t="shared" si="2"/>
        <v>120</v>
      </c>
      <c r="P139" s="32">
        <v>120000</v>
      </c>
      <c r="Q139" s="74">
        <f t="shared" si="3"/>
        <v>120</v>
      </c>
      <c r="R139" s="31">
        <v>120000</v>
      </c>
      <c r="S139" s="30"/>
      <c r="T139" s="21"/>
    </row>
    <row r="140" spans="1:20" ht="21.75" customHeight="1" thickBot="1">
      <c r="A140" s="29"/>
      <c r="B140" s="83" t="s">
        <v>5</v>
      </c>
      <c r="C140" s="83"/>
      <c r="D140" s="83"/>
      <c r="E140" s="83"/>
      <c r="F140" s="83"/>
      <c r="G140" s="83"/>
      <c r="H140" s="83"/>
      <c r="I140" s="84"/>
      <c r="J140" s="28">
        <v>11</v>
      </c>
      <c r="K140" s="28">
        <v>1</v>
      </c>
      <c r="L140" s="27" t="s">
        <v>3</v>
      </c>
      <c r="M140" s="26" t="s">
        <v>4</v>
      </c>
      <c r="N140" s="25">
        <v>120000</v>
      </c>
      <c r="O140" s="72">
        <f t="shared" si="2"/>
        <v>120</v>
      </c>
      <c r="P140" s="24">
        <v>120000</v>
      </c>
      <c r="Q140" s="74">
        <f t="shared" si="3"/>
        <v>120</v>
      </c>
      <c r="R140" s="23">
        <v>120000</v>
      </c>
      <c r="S140" s="22"/>
      <c r="T140" s="21"/>
    </row>
    <row r="141" spans="1:20" ht="409.6" hidden="1" customHeight="1">
      <c r="A141" s="4"/>
      <c r="B141" s="4"/>
      <c r="C141" s="20"/>
      <c r="D141" s="19"/>
      <c r="E141" s="19"/>
      <c r="F141" s="19"/>
      <c r="G141" s="19"/>
      <c r="H141" s="19"/>
      <c r="I141" s="19"/>
      <c r="J141" s="19">
        <v>11</v>
      </c>
      <c r="K141" s="19">
        <v>1</v>
      </c>
      <c r="L141" s="19" t="s">
        <v>3</v>
      </c>
      <c r="M141" s="19" t="s">
        <v>2</v>
      </c>
      <c r="N141" s="18">
        <v>28385426.949999999</v>
      </c>
      <c r="O141" s="72">
        <f t="shared" si="2"/>
        <v>28681.952289999997</v>
      </c>
      <c r="P141" s="17">
        <v>28681952.289999999</v>
      </c>
      <c r="Q141" s="74">
        <f t="shared" si="3"/>
        <v>28762.652289999998</v>
      </c>
      <c r="R141" s="16">
        <v>28762652.289999999</v>
      </c>
      <c r="S141" s="8"/>
      <c r="T141" s="3"/>
    </row>
    <row r="142" spans="1:20" ht="12.75" customHeight="1" thickBot="1">
      <c r="A142" s="15"/>
      <c r="B142" s="14"/>
      <c r="C142" s="13" t="s">
        <v>1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1">
        <v>28385426.949999999</v>
      </c>
      <c r="O142" s="72">
        <f t="shared" si="2"/>
        <v>30716.906859999999</v>
      </c>
      <c r="P142" s="10">
        <f>P11+P40+P46+P77+P98+P109+P117+P127+P133</f>
        <v>30716906.859999999</v>
      </c>
      <c r="Q142" s="74">
        <f t="shared" si="3"/>
        <v>30726.054669999998</v>
      </c>
      <c r="R142" s="9">
        <f>R11+R40+R46+R77+R98+R109+R117+R127+R133</f>
        <v>30726054.669999998</v>
      </c>
      <c r="S142" s="8"/>
      <c r="T142" s="3"/>
    </row>
    <row r="143" spans="1:20" ht="12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3"/>
      <c r="O143" s="3"/>
      <c r="P143" s="2"/>
      <c r="Q143" s="2"/>
      <c r="R143" s="2"/>
      <c r="S143" s="2"/>
      <c r="T143" s="2"/>
    </row>
    <row r="144" spans="1:20" ht="11.25" customHeight="1">
      <c r="A144" s="6"/>
      <c r="B144" s="6"/>
      <c r="C144" s="6"/>
      <c r="D144" s="6"/>
      <c r="E144" s="6"/>
      <c r="F144" s="6"/>
      <c r="G144" s="6"/>
      <c r="H144" s="3"/>
      <c r="I144" s="3"/>
      <c r="J144" s="5"/>
      <c r="K144" s="3"/>
      <c r="L144" s="5"/>
      <c r="M144" s="3"/>
      <c r="N144" s="3"/>
      <c r="O144" s="3"/>
      <c r="P144" s="2"/>
      <c r="Q144" s="2"/>
      <c r="R144" s="2"/>
      <c r="S144" s="2"/>
      <c r="T144" s="2"/>
    </row>
    <row r="145" spans="1:20" ht="11.25" customHeight="1">
      <c r="A145" s="4"/>
      <c r="B145" s="4"/>
      <c r="C145" s="4"/>
      <c r="D145" s="4"/>
      <c r="E145" s="4"/>
      <c r="F145" s="3"/>
      <c r="G145" s="3"/>
      <c r="H145" s="5"/>
      <c r="I145" s="3"/>
      <c r="J145" s="5"/>
      <c r="K145" s="3"/>
      <c r="L145" s="5"/>
      <c r="M145" s="3"/>
      <c r="N145" s="3"/>
      <c r="O145" s="3"/>
      <c r="P145" s="2"/>
      <c r="Q145" s="2"/>
      <c r="R145" s="2"/>
      <c r="S145" s="2"/>
      <c r="T145" s="2"/>
    </row>
    <row r="146" spans="1:20" ht="12.75" customHeight="1">
      <c r="A146" s="4"/>
      <c r="B146" s="4"/>
      <c r="C146" s="4"/>
      <c r="D146" s="4"/>
      <c r="E146" s="4"/>
      <c r="F146" s="3"/>
      <c r="G146" s="3"/>
      <c r="H146" s="3"/>
      <c r="I146" s="3"/>
      <c r="J146" s="3"/>
      <c r="K146" s="3"/>
      <c r="L146" s="4"/>
      <c r="M146" s="3"/>
      <c r="N146" s="3"/>
      <c r="O146" s="3"/>
      <c r="P146" s="2"/>
      <c r="Q146" s="2"/>
      <c r="R146" s="2"/>
      <c r="S146" s="2"/>
      <c r="T146" s="2"/>
    </row>
    <row r="147" spans="1:20" ht="11.25" customHeight="1">
      <c r="A147" s="6"/>
      <c r="B147" s="6"/>
      <c r="C147" s="6"/>
      <c r="D147" s="6"/>
      <c r="E147" s="6"/>
      <c r="F147" s="6"/>
      <c r="G147" s="6"/>
      <c r="H147" s="3"/>
      <c r="I147" s="3"/>
      <c r="J147" s="3"/>
      <c r="K147" s="3"/>
      <c r="L147" s="5"/>
      <c r="M147" s="3"/>
      <c r="N147" s="3"/>
      <c r="O147" s="3"/>
      <c r="P147" s="2"/>
      <c r="Q147" s="2"/>
      <c r="R147" s="2"/>
      <c r="S147" s="2"/>
      <c r="T147" s="2"/>
    </row>
    <row r="148" spans="1:20" ht="11.25" customHeight="1">
      <c r="A148" s="4"/>
      <c r="B148" s="4"/>
      <c r="C148" s="4"/>
      <c r="D148" s="4"/>
      <c r="E148" s="4"/>
      <c r="F148" s="3"/>
      <c r="G148" s="3"/>
      <c r="H148" s="5"/>
      <c r="I148" s="3"/>
      <c r="J148" s="5"/>
      <c r="K148" s="3"/>
      <c r="L148" s="5"/>
      <c r="M148" s="3"/>
      <c r="N148" s="3"/>
      <c r="O148" s="3"/>
      <c r="P148" s="2"/>
      <c r="Q148" s="2"/>
      <c r="R148" s="2"/>
      <c r="S148" s="2"/>
      <c r="T148" s="2"/>
    </row>
    <row r="149" spans="1:20" ht="11.25" customHeight="1">
      <c r="A149" s="4"/>
      <c r="B149" s="4"/>
      <c r="C149" s="4"/>
      <c r="D149" s="4"/>
      <c r="E149" s="4"/>
      <c r="F149" s="4"/>
      <c r="G149" s="4"/>
      <c r="H149" s="3"/>
      <c r="I149" s="3"/>
      <c r="J149" s="3"/>
      <c r="K149" s="3"/>
      <c r="L149" s="3"/>
      <c r="M149" s="3"/>
      <c r="N149" s="3"/>
      <c r="O149" s="3"/>
      <c r="P149" s="2"/>
      <c r="Q149" s="2"/>
      <c r="R149" s="2"/>
      <c r="S149" s="2"/>
      <c r="T149" s="2"/>
    </row>
    <row r="150" spans="1:20" ht="12.75" customHeight="1">
      <c r="A150" s="2" t="s">
        <v>0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</sheetData>
  <mergeCells count="124">
    <mergeCell ref="C3:R7"/>
    <mergeCell ref="M9:M10"/>
    <mergeCell ref="C9:C10"/>
    <mergeCell ref="J9:J10"/>
    <mergeCell ref="K9:K10"/>
    <mergeCell ref="L9:L10"/>
    <mergeCell ref="O9:Q9"/>
    <mergeCell ref="B11:I11"/>
    <mergeCell ref="B40:I40"/>
    <mergeCell ref="B12:I12"/>
    <mergeCell ref="B17:I17"/>
    <mergeCell ref="B25:I25"/>
    <mergeCell ref="B30:I30"/>
    <mergeCell ref="B14:I14"/>
    <mergeCell ref="B19:I19"/>
    <mergeCell ref="B22:I22"/>
    <mergeCell ref="B27:I27"/>
    <mergeCell ref="B32:I32"/>
    <mergeCell ref="B15:I15"/>
    <mergeCell ref="B20:I20"/>
    <mergeCell ref="B23:I23"/>
    <mergeCell ref="B28:I28"/>
    <mergeCell ref="B16:I16"/>
    <mergeCell ref="B21:I21"/>
    <mergeCell ref="B117:I117"/>
    <mergeCell ref="B89:I89"/>
    <mergeCell ref="B94:I94"/>
    <mergeCell ref="B55:I55"/>
    <mergeCell ref="B69:I69"/>
    <mergeCell ref="B100:I100"/>
    <mergeCell ref="B105:I105"/>
    <mergeCell ref="B111:I111"/>
    <mergeCell ref="B63:I63"/>
    <mergeCell ref="B68:I68"/>
    <mergeCell ref="B49:I49"/>
    <mergeCell ref="B56:I56"/>
    <mergeCell ref="B43:I43"/>
    <mergeCell ref="B50:I50"/>
    <mergeCell ref="B48:I48"/>
    <mergeCell ref="B54:I54"/>
    <mergeCell ref="B46:I46"/>
    <mergeCell ref="B77:I77"/>
    <mergeCell ref="B98:I98"/>
    <mergeCell ref="B109:I109"/>
    <mergeCell ref="B67:I67"/>
    <mergeCell ref="B88:I88"/>
    <mergeCell ref="B93:I93"/>
    <mergeCell ref="B99:I99"/>
    <mergeCell ref="B90:I90"/>
    <mergeCell ref="B95:I95"/>
    <mergeCell ref="B101:I101"/>
    <mergeCell ref="B116:I116"/>
    <mergeCell ref="B41:I41"/>
    <mergeCell ref="B47:I47"/>
    <mergeCell ref="B53:I53"/>
    <mergeCell ref="B42:I42"/>
    <mergeCell ref="B75:I75"/>
    <mergeCell ref="B91:I91"/>
    <mergeCell ref="B96:I96"/>
    <mergeCell ref="B102:I102"/>
    <mergeCell ref="B74:I74"/>
    <mergeCell ref="B13:I13"/>
    <mergeCell ref="B18:I18"/>
    <mergeCell ref="B26:I26"/>
    <mergeCell ref="B31:I31"/>
    <mergeCell ref="B24:I24"/>
    <mergeCell ref="B29:I29"/>
    <mergeCell ref="B61:I61"/>
    <mergeCell ref="B66:I66"/>
    <mergeCell ref="B73:I73"/>
    <mergeCell ref="B60:I60"/>
    <mergeCell ref="B64:I64"/>
    <mergeCell ref="B71:I71"/>
    <mergeCell ref="B62:I62"/>
    <mergeCell ref="B118:I118"/>
    <mergeCell ref="B128:I128"/>
    <mergeCell ref="B134:I134"/>
    <mergeCell ref="B127:I127"/>
    <mergeCell ref="B119:I119"/>
    <mergeCell ref="B120:I120"/>
    <mergeCell ref="B121:I121"/>
    <mergeCell ref="B123:I123"/>
    <mergeCell ref="B125:I125"/>
    <mergeCell ref="B133:I133"/>
    <mergeCell ref="B129:I129"/>
    <mergeCell ref="B76:I76"/>
    <mergeCell ref="B65:I65"/>
    <mergeCell ref="B72:I72"/>
    <mergeCell ref="B70:I70"/>
    <mergeCell ref="B107:I107"/>
    <mergeCell ref="B115:I115"/>
    <mergeCell ref="B92:I92"/>
    <mergeCell ref="B97:I97"/>
    <mergeCell ref="B103:I103"/>
    <mergeCell ref="B51:I51"/>
    <mergeCell ref="B57:I57"/>
    <mergeCell ref="B108:I108"/>
    <mergeCell ref="B114:I114"/>
    <mergeCell ref="B113:I113"/>
    <mergeCell ref="B104:I104"/>
    <mergeCell ref="B110:I110"/>
    <mergeCell ref="B106:I106"/>
    <mergeCell ref="B112:I112"/>
    <mergeCell ref="B58:I58"/>
    <mergeCell ref="B136:I136"/>
    <mergeCell ref="B135:I135"/>
    <mergeCell ref="B33:I33"/>
    <mergeCell ref="B35:I35"/>
    <mergeCell ref="B45:I45"/>
    <mergeCell ref="B44:I44"/>
    <mergeCell ref="B34:I34"/>
    <mergeCell ref="B36:I36"/>
    <mergeCell ref="B52:I52"/>
    <mergeCell ref="B59:I59"/>
    <mergeCell ref="B130:I130"/>
    <mergeCell ref="B131:I131"/>
    <mergeCell ref="B140:I140"/>
    <mergeCell ref="B122:I122"/>
    <mergeCell ref="B124:I124"/>
    <mergeCell ref="B126:I126"/>
    <mergeCell ref="B132:I132"/>
    <mergeCell ref="B138:I138"/>
    <mergeCell ref="B137:I137"/>
    <mergeCell ref="B139:I139"/>
  </mergeCells>
  <phoneticPr fontId="0" type="noConversion"/>
  <pageMargins left="0.39370078740157499" right="0.39370078740157499" top="0.999999984981507" bottom="0.999999984981507" header="0.499999992490753" footer="0.499999992490753"/>
  <pageSetup paperSize="9" scale="94" fitToHeight="0" orientation="portrait" verticalDpi="0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(КЦСР)_1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Айсылу</dc:creator>
  <cp:lastModifiedBy>1</cp:lastModifiedBy>
  <dcterms:created xsi:type="dcterms:W3CDTF">2019-12-25T12:36:35Z</dcterms:created>
  <dcterms:modified xsi:type="dcterms:W3CDTF">2021-01-28T09:58:24Z</dcterms:modified>
</cp:coreProperties>
</file>